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ДЦП (2)" sheetId="2" r:id="rId1"/>
  </sheets>
  <definedNames>
    <definedName name="_xlnm._FilterDatabase" localSheetId="0" hidden="1">'приложение ДЦП (2)'!$A$7:$BG$7</definedName>
    <definedName name="_xlnm.Print_Titles" localSheetId="0">'приложение ДЦП (2)'!$6:$7</definedName>
    <definedName name="_xlnm.Print_Area" localSheetId="0">'приложение ДЦП (2)'!$A$1:$AJ$333</definedName>
  </definedNames>
  <calcPr calcId="125725"/>
</workbook>
</file>

<file path=xl/calcChain.xml><?xml version="1.0" encoding="utf-8"?>
<calcChain xmlns="http://schemas.openxmlformats.org/spreadsheetml/2006/main">
  <c r="D96" i="2"/>
  <c r="AJ95"/>
  <c r="T95"/>
  <c r="E95"/>
  <c r="D95" s="1"/>
  <c r="D94"/>
  <c r="AJ93"/>
  <c r="T93"/>
  <c r="E93"/>
  <c r="D92"/>
  <c r="AJ91"/>
  <c r="AI91"/>
  <c r="AH91"/>
  <c r="AG91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E53"/>
  <c r="D55"/>
  <c r="D56"/>
  <c r="D57"/>
  <c r="D58"/>
  <c r="D59"/>
  <c r="T87"/>
  <c r="D310"/>
  <c r="AJ309"/>
  <c r="AI309"/>
  <c r="AH309"/>
  <c r="AG309"/>
  <c r="AF309"/>
  <c r="AE309"/>
  <c r="AD309"/>
  <c r="AC309"/>
  <c r="AB309"/>
  <c r="AA309"/>
  <c r="Z309"/>
  <c r="Y309"/>
  <c r="X309"/>
  <c r="W309"/>
  <c r="V309"/>
  <c r="U309"/>
  <c r="T309"/>
  <c r="S309"/>
  <c r="R309"/>
  <c r="Q309"/>
  <c r="P309"/>
  <c r="O309"/>
  <c r="N309"/>
  <c r="M309"/>
  <c r="L309"/>
  <c r="K309"/>
  <c r="J309"/>
  <c r="I309"/>
  <c r="H309"/>
  <c r="G309"/>
  <c r="F309"/>
  <c r="E309"/>
  <c r="D91" l="1"/>
  <c r="D93"/>
  <c r="D309"/>
  <c r="E98"/>
  <c r="F98"/>
  <c r="G98"/>
  <c r="H98"/>
  <c r="I98"/>
  <c r="J98"/>
  <c r="K98"/>
  <c r="L98"/>
  <c r="M98"/>
  <c r="N98"/>
  <c r="O98"/>
  <c r="P98"/>
  <c r="Q98"/>
  <c r="R98"/>
  <c r="S98"/>
  <c r="U98"/>
  <c r="V98"/>
  <c r="W98"/>
  <c r="X98"/>
  <c r="Y98"/>
  <c r="Z98"/>
  <c r="AA98"/>
  <c r="AB98"/>
  <c r="AC98"/>
  <c r="AD98"/>
  <c r="AE98"/>
  <c r="AF98"/>
  <c r="AG98"/>
  <c r="AH98"/>
  <c r="AI98"/>
  <c r="AJ98"/>
  <c r="D152"/>
  <c r="E151"/>
  <c r="F151"/>
  <c r="G151"/>
  <c r="H151"/>
  <c r="I151"/>
  <c r="J151"/>
  <c r="K151"/>
  <c r="L151"/>
  <c r="M151"/>
  <c r="N151"/>
  <c r="O151"/>
  <c r="P151"/>
  <c r="Q151"/>
  <c r="R151"/>
  <c r="S151"/>
  <c r="U151"/>
  <c r="V151"/>
  <c r="W151"/>
  <c r="X151"/>
  <c r="Y151"/>
  <c r="Z151"/>
  <c r="AA151"/>
  <c r="AB151"/>
  <c r="AC151"/>
  <c r="AD151"/>
  <c r="AE151"/>
  <c r="AF151"/>
  <c r="AG151"/>
  <c r="AH151"/>
  <c r="AI151"/>
  <c r="AJ151"/>
  <c r="T151"/>
  <c r="D324"/>
  <c r="E323"/>
  <c r="F323"/>
  <c r="G323"/>
  <c r="H323"/>
  <c r="I323"/>
  <c r="J323"/>
  <c r="K323"/>
  <c r="L323"/>
  <c r="M323"/>
  <c r="N323"/>
  <c r="O323"/>
  <c r="P323"/>
  <c r="Q323"/>
  <c r="R323"/>
  <c r="S323"/>
  <c r="U323"/>
  <c r="V323"/>
  <c r="W323"/>
  <c r="X323"/>
  <c r="Y323"/>
  <c r="Z323"/>
  <c r="AA323"/>
  <c r="AB323"/>
  <c r="AC323"/>
  <c r="AD323"/>
  <c r="AE323"/>
  <c r="AF323"/>
  <c r="AG323"/>
  <c r="AH323"/>
  <c r="AI323"/>
  <c r="AJ323"/>
  <c r="T323"/>
  <c r="D90"/>
  <c r="AJ89"/>
  <c r="AI89"/>
  <c r="AH89"/>
  <c r="AG89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T234"/>
  <c r="T233" s="1"/>
  <c r="T86"/>
  <c r="T84"/>
  <c r="T83" s="1"/>
  <c r="AY337"/>
  <c r="D332"/>
  <c r="D331"/>
  <c r="AJ330"/>
  <c r="AI330"/>
  <c r="AH330"/>
  <c r="AG330"/>
  <c r="AF330"/>
  <c r="AE330"/>
  <c r="AD330"/>
  <c r="AC330"/>
  <c r="AB330"/>
  <c r="AA330"/>
  <c r="Z330"/>
  <c r="Y330"/>
  <c r="X330"/>
  <c r="W330"/>
  <c r="V330"/>
  <c r="U330"/>
  <c r="T330"/>
  <c r="S330"/>
  <c r="R330"/>
  <c r="Q330"/>
  <c r="P330"/>
  <c r="O330"/>
  <c r="N330"/>
  <c r="M330"/>
  <c r="L330"/>
  <c r="K330"/>
  <c r="J330"/>
  <c r="I330"/>
  <c r="H330"/>
  <c r="G330"/>
  <c r="F330"/>
  <c r="E330"/>
  <c r="D329"/>
  <c r="D328"/>
  <c r="D327"/>
  <c r="D326"/>
  <c r="AJ325"/>
  <c r="AI325"/>
  <c r="AH325"/>
  <c r="AG325"/>
  <c r="AF325"/>
  <c r="AE325"/>
  <c r="AD325"/>
  <c r="AC325"/>
  <c r="AB325"/>
  <c r="AA325"/>
  <c r="Z325"/>
  <c r="Y325"/>
  <c r="X325"/>
  <c r="W325"/>
  <c r="V325"/>
  <c r="U325"/>
  <c r="T325"/>
  <c r="S325"/>
  <c r="R325"/>
  <c r="Q325"/>
  <c r="P325"/>
  <c r="O325"/>
  <c r="N325"/>
  <c r="M325"/>
  <c r="L325"/>
  <c r="K325"/>
  <c r="J325"/>
  <c r="I325"/>
  <c r="H325"/>
  <c r="G325"/>
  <c r="F325"/>
  <c r="E325"/>
  <c r="D322"/>
  <c r="D321"/>
  <c r="D320"/>
  <c r="D319"/>
  <c r="D318"/>
  <c r="D317"/>
  <c r="D316"/>
  <c r="D315"/>
  <c r="D314"/>
  <c r="D313"/>
  <c r="AJ312"/>
  <c r="AI312"/>
  <c r="AH312"/>
  <c r="AG312"/>
  <c r="AF312"/>
  <c r="AE312"/>
  <c r="AD312"/>
  <c r="AC312"/>
  <c r="AB312"/>
  <c r="AA312"/>
  <c r="Z312"/>
  <c r="Y312"/>
  <c r="X312"/>
  <c r="W312"/>
  <c r="V312"/>
  <c r="U312"/>
  <c r="T312"/>
  <c r="T311" s="1"/>
  <c r="S312"/>
  <c r="S311" s="1"/>
  <c r="R312"/>
  <c r="R311" s="1"/>
  <c r="Q312"/>
  <c r="Q311" s="1"/>
  <c r="P312"/>
  <c r="P311" s="1"/>
  <c r="O312"/>
  <c r="O311" s="1"/>
  <c r="N312"/>
  <c r="N311" s="1"/>
  <c r="M312"/>
  <c r="M311" s="1"/>
  <c r="L312"/>
  <c r="L311" s="1"/>
  <c r="K312"/>
  <c r="K311" s="1"/>
  <c r="J312"/>
  <c r="J311" s="1"/>
  <c r="I312"/>
  <c r="I311" s="1"/>
  <c r="H312"/>
  <c r="H311" s="1"/>
  <c r="G312"/>
  <c r="G311" s="1"/>
  <c r="F312"/>
  <c r="F311" s="1"/>
  <c r="E312"/>
  <c r="D308"/>
  <c r="D307"/>
  <c r="AJ306"/>
  <c r="T306"/>
  <c r="E306"/>
  <c r="D305"/>
  <c r="AJ304"/>
  <c r="T304"/>
  <c r="E304"/>
  <c r="D303"/>
  <c r="D302"/>
  <c r="AJ301"/>
  <c r="T301"/>
  <c r="E301"/>
  <c r="E300" s="1"/>
  <c r="D299"/>
  <c r="AJ298"/>
  <c r="T298"/>
  <c r="E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AJ270"/>
  <c r="AI270"/>
  <c r="AH270"/>
  <c r="AG270"/>
  <c r="AF270"/>
  <c r="AE270"/>
  <c r="AD270"/>
  <c r="AC270"/>
  <c r="AB270"/>
  <c r="AA270"/>
  <c r="Z270"/>
  <c r="Y270"/>
  <c r="X270"/>
  <c r="W270"/>
  <c r="V270"/>
  <c r="U270"/>
  <c r="T270"/>
  <c r="S270"/>
  <c r="R270"/>
  <c r="Q270"/>
  <c r="P270"/>
  <c r="O270"/>
  <c r="N270"/>
  <c r="M270"/>
  <c r="L270"/>
  <c r="K270"/>
  <c r="J270"/>
  <c r="I270"/>
  <c r="H270"/>
  <c r="G270"/>
  <c r="F270"/>
  <c r="E270"/>
  <c r="D269"/>
  <c r="D268"/>
  <c r="D267"/>
  <c r="D266"/>
  <c r="D265"/>
  <c r="D264"/>
  <c r="D263"/>
  <c r="D262"/>
  <c r="AJ261"/>
  <c r="AI261"/>
  <c r="AH261"/>
  <c r="AG261"/>
  <c r="AF261"/>
  <c r="AE261"/>
  <c r="AD261"/>
  <c r="AC261"/>
  <c r="AB261"/>
  <c r="AA261"/>
  <c r="Z261"/>
  <c r="Y261"/>
  <c r="X261"/>
  <c r="W261"/>
  <c r="V261"/>
  <c r="U261"/>
  <c r="T261"/>
  <c r="S261"/>
  <c r="R261"/>
  <c r="Q261"/>
  <c r="P261"/>
  <c r="O261"/>
  <c r="N261"/>
  <c r="M261"/>
  <c r="L261"/>
  <c r="K261"/>
  <c r="J261"/>
  <c r="I261"/>
  <c r="H261"/>
  <c r="G261"/>
  <c r="F261"/>
  <c r="E261"/>
  <c r="D260"/>
  <c r="AJ259"/>
  <c r="T259"/>
  <c r="E259"/>
  <c r="D258"/>
  <c r="D257"/>
  <c r="AJ256"/>
  <c r="AI256"/>
  <c r="AH256"/>
  <c r="AG256"/>
  <c r="AF256"/>
  <c r="AE256"/>
  <c r="AD256"/>
  <c r="AC256"/>
  <c r="AB256"/>
  <c r="AA256"/>
  <c r="Z256"/>
  <c r="Y256"/>
  <c r="X256"/>
  <c r="W256"/>
  <c r="V256"/>
  <c r="U256"/>
  <c r="T256"/>
  <c r="S256"/>
  <c r="R256"/>
  <c r="R228" s="1"/>
  <c r="Q256"/>
  <c r="P256"/>
  <c r="O256"/>
  <c r="N256"/>
  <c r="M256"/>
  <c r="L256"/>
  <c r="K256"/>
  <c r="J256"/>
  <c r="J228" s="1"/>
  <c r="I256"/>
  <c r="H256"/>
  <c r="G256"/>
  <c r="F256"/>
  <c r="F228" s="1"/>
  <c r="E256"/>
  <c r="D255"/>
  <c r="AJ254"/>
  <c r="T254"/>
  <c r="E254"/>
  <c r="D253"/>
  <c r="D252"/>
  <c r="D251"/>
  <c r="D250"/>
  <c r="D249"/>
  <c r="D248"/>
  <c r="D247"/>
  <c r="D246"/>
  <c r="AJ245"/>
  <c r="T245"/>
  <c r="E245"/>
  <c r="D245" s="1"/>
  <c r="D244"/>
  <c r="D243"/>
  <c r="AJ242"/>
  <c r="T242"/>
  <c r="E242"/>
  <c r="D241"/>
  <c r="D240"/>
  <c r="AJ239"/>
  <c r="T239"/>
  <c r="E239"/>
  <c r="D238"/>
  <c r="D237"/>
  <c r="D236"/>
  <c r="D235"/>
  <c r="D234"/>
  <c r="AJ233"/>
  <c r="E233"/>
  <c r="D232"/>
  <c r="D231"/>
  <c r="D230"/>
  <c r="AJ229"/>
  <c r="AI229"/>
  <c r="AI228" s="1"/>
  <c r="AH229"/>
  <c r="AG229"/>
  <c r="AF229"/>
  <c r="AE229"/>
  <c r="AD229"/>
  <c r="AC229"/>
  <c r="AB229"/>
  <c r="AA229"/>
  <c r="AA228" s="1"/>
  <c r="Z229"/>
  <c r="Y229"/>
  <c r="X229"/>
  <c r="W229"/>
  <c r="V229"/>
  <c r="U229"/>
  <c r="T229"/>
  <c r="S229"/>
  <c r="R229"/>
  <c r="Q229"/>
  <c r="P229"/>
  <c r="O229"/>
  <c r="N229"/>
  <c r="M229"/>
  <c r="L229"/>
  <c r="K229"/>
  <c r="J229"/>
  <c r="I229"/>
  <c r="H229"/>
  <c r="G229"/>
  <c r="F229"/>
  <c r="E229"/>
  <c r="AE228"/>
  <c r="W228"/>
  <c r="N228"/>
  <c r="D227"/>
  <c r="AJ226"/>
  <c r="AI226"/>
  <c r="AH226"/>
  <c r="AG226"/>
  <c r="AF226"/>
  <c r="AE226"/>
  <c r="AD226"/>
  <c r="AC226"/>
  <c r="AB226"/>
  <c r="AA226"/>
  <c r="Z226"/>
  <c r="Y226"/>
  <c r="X226"/>
  <c r="W226"/>
  <c r="V226"/>
  <c r="U226"/>
  <c r="T226"/>
  <c r="S226"/>
  <c r="R226"/>
  <c r="Q226"/>
  <c r="P226"/>
  <c r="O226"/>
  <c r="N226"/>
  <c r="M226"/>
  <c r="L226"/>
  <c r="K226"/>
  <c r="J226"/>
  <c r="I226"/>
  <c r="H226"/>
  <c r="G226"/>
  <c r="F226"/>
  <c r="E226"/>
  <c r="D225"/>
  <c r="AJ224"/>
  <c r="AI224"/>
  <c r="AH224"/>
  <c r="AG224"/>
  <c r="AF224"/>
  <c r="AE224"/>
  <c r="AD224"/>
  <c r="AC224"/>
  <c r="AB224"/>
  <c r="AA224"/>
  <c r="Z224"/>
  <c r="Y224"/>
  <c r="X224"/>
  <c r="W224"/>
  <c r="V224"/>
  <c r="U224"/>
  <c r="T224"/>
  <c r="S224"/>
  <c r="R224"/>
  <c r="Q224"/>
  <c r="P224"/>
  <c r="O224"/>
  <c r="N224"/>
  <c r="M224"/>
  <c r="L224"/>
  <c r="K224"/>
  <c r="J224"/>
  <c r="I224"/>
  <c r="H224"/>
  <c r="G224"/>
  <c r="F224"/>
  <c r="E224"/>
  <c r="D223"/>
  <c r="AJ222"/>
  <c r="AI222"/>
  <c r="AH222"/>
  <c r="AG222"/>
  <c r="AF222"/>
  <c r="AE222"/>
  <c r="AD222"/>
  <c r="AC222"/>
  <c r="AB222"/>
  <c r="AA222"/>
  <c r="Z222"/>
  <c r="Y222"/>
  <c r="X222"/>
  <c r="W222"/>
  <c r="V222"/>
  <c r="U222"/>
  <c r="T222"/>
  <c r="S222"/>
  <c r="R222"/>
  <c r="Q222"/>
  <c r="P222"/>
  <c r="O222"/>
  <c r="N222"/>
  <c r="M222"/>
  <c r="L222"/>
  <c r="K222"/>
  <c r="J222"/>
  <c r="I222"/>
  <c r="H222"/>
  <c r="G222"/>
  <c r="F222"/>
  <c r="E222"/>
  <c r="D221"/>
  <c r="AJ220"/>
  <c r="AI220"/>
  <c r="AH220"/>
  <c r="AG220"/>
  <c r="AF220"/>
  <c r="AE220"/>
  <c r="AD220"/>
  <c r="AC220"/>
  <c r="AB220"/>
  <c r="AA220"/>
  <c r="Z220"/>
  <c r="Y220"/>
  <c r="X220"/>
  <c r="W220"/>
  <c r="V220"/>
  <c r="U220"/>
  <c r="T220"/>
  <c r="S220"/>
  <c r="R220"/>
  <c r="Q220"/>
  <c r="P220"/>
  <c r="O220"/>
  <c r="N220"/>
  <c r="M220"/>
  <c r="L220"/>
  <c r="K220"/>
  <c r="J220"/>
  <c r="I220"/>
  <c r="H220"/>
  <c r="G220"/>
  <c r="F220"/>
  <c r="E220"/>
  <c r="D219"/>
  <c r="D218"/>
  <c r="D217"/>
  <c r="D216"/>
  <c r="D215"/>
  <c r="D214"/>
  <c r="D213"/>
  <c r="D212"/>
  <c r="D211"/>
  <c r="D210"/>
  <c r="D209"/>
  <c r="AJ208"/>
  <c r="T208"/>
  <c r="E208"/>
  <c r="D207"/>
  <c r="D206"/>
  <c r="D205"/>
  <c r="AJ204"/>
  <c r="AI204"/>
  <c r="AH204"/>
  <c r="AG204"/>
  <c r="AF204"/>
  <c r="AE204"/>
  <c r="AD204"/>
  <c r="AC204"/>
  <c r="AB204"/>
  <c r="AA204"/>
  <c r="Z204"/>
  <c r="Y204"/>
  <c r="X204"/>
  <c r="W204"/>
  <c r="V204"/>
  <c r="U204"/>
  <c r="T204"/>
  <c r="S204"/>
  <c r="R204"/>
  <c r="Q204"/>
  <c r="P204"/>
  <c r="O204"/>
  <c r="N204"/>
  <c r="M204"/>
  <c r="L204"/>
  <c r="K204"/>
  <c r="J204"/>
  <c r="I204"/>
  <c r="H204"/>
  <c r="G204"/>
  <c r="F204"/>
  <c r="E204"/>
  <c r="D203"/>
  <c r="D202"/>
  <c r="D201"/>
  <c r="D200"/>
  <c r="D199"/>
  <c r="D198"/>
  <c r="AJ197"/>
  <c r="T197"/>
  <c r="E197"/>
  <c r="D196"/>
  <c r="D195"/>
  <c r="AJ194"/>
  <c r="T194"/>
  <c r="E194"/>
  <c r="D193"/>
  <c r="D192"/>
  <c r="D191"/>
  <c r="D190"/>
  <c r="D189"/>
  <c r="D188"/>
  <c r="D187"/>
  <c r="D186"/>
  <c r="D185"/>
  <c r="D184"/>
  <c r="D183"/>
  <c r="D182"/>
  <c r="AJ181"/>
  <c r="T181"/>
  <c r="E181"/>
  <c r="D180"/>
  <c r="D179"/>
  <c r="D178"/>
  <c r="AJ177"/>
  <c r="T177"/>
  <c r="E177"/>
  <c r="D176"/>
  <c r="D175"/>
  <c r="AJ174"/>
  <c r="T174"/>
  <c r="E174"/>
  <c r="D173"/>
  <c r="D172"/>
  <c r="D171"/>
  <c r="D170"/>
  <c r="D169"/>
  <c r="D168"/>
  <c r="D167"/>
  <c r="D166"/>
  <c r="D165"/>
  <c r="D164"/>
  <c r="AJ163"/>
  <c r="T163"/>
  <c r="E163"/>
  <c r="D162"/>
  <c r="D161"/>
  <c r="D160"/>
  <c r="D159"/>
  <c r="AJ158"/>
  <c r="T158"/>
  <c r="E158"/>
  <c r="D157"/>
  <c r="D156"/>
  <c r="D155"/>
  <c r="AJ154"/>
  <c r="AI154"/>
  <c r="AH154"/>
  <c r="AH153" s="1"/>
  <c r="AG154"/>
  <c r="AF154"/>
  <c r="AE154"/>
  <c r="AD154"/>
  <c r="AC154"/>
  <c r="AB154"/>
  <c r="AA154"/>
  <c r="Z154"/>
  <c r="Y154"/>
  <c r="X154"/>
  <c r="W154"/>
  <c r="V154"/>
  <c r="V153" s="1"/>
  <c r="U154"/>
  <c r="T154"/>
  <c r="S154"/>
  <c r="R154"/>
  <c r="R153" s="1"/>
  <c r="Q154"/>
  <c r="P154"/>
  <c r="O154"/>
  <c r="N154"/>
  <c r="M154"/>
  <c r="L154"/>
  <c r="K154"/>
  <c r="J154"/>
  <c r="I154"/>
  <c r="H154"/>
  <c r="G154"/>
  <c r="F154"/>
  <c r="F153" s="1"/>
  <c r="E154"/>
  <c r="AD153"/>
  <c r="Z153"/>
  <c r="N153"/>
  <c r="J153"/>
  <c r="D150"/>
  <c r="D149"/>
  <c r="D148"/>
  <c r="AJ147"/>
  <c r="AI147"/>
  <c r="AH147"/>
  <c r="AG147"/>
  <c r="AF147"/>
  <c r="AE147"/>
  <c r="AD147"/>
  <c r="AC147"/>
  <c r="AB147"/>
  <c r="AA147"/>
  <c r="Z147"/>
  <c r="Y147"/>
  <c r="X147"/>
  <c r="W147"/>
  <c r="V147"/>
  <c r="U147"/>
  <c r="T147"/>
  <c r="S147"/>
  <c r="R147"/>
  <c r="Q147"/>
  <c r="P147"/>
  <c r="O147"/>
  <c r="N147"/>
  <c r="M147"/>
  <c r="L147"/>
  <c r="K147"/>
  <c r="J147"/>
  <c r="I147"/>
  <c r="H147"/>
  <c r="G147"/>
  <c r="F147"/>
  <c r="E147"/>
  <c r="D146"/>
  <c r="AJ145"/>
  <c r="T145"/>
  <c r="E145"/>
  <c r="D144"/>
  <c r="AJ143"/>
  <c r="T143"/>
  <c r="E143"/>
  <c r="D142"/>
  <c r="AJ141"/>
  <c r="T141"/>
  <c r="E141"/>
  <c r="D140"/>
  <c r="AJ139"/>
  <c r="T139"/>
  <c r="E139"/>
  <c r="D138"/>
  <c r="AJ137"/>
  <c r="T137"/>
  <c r="E137"/>
  <c r="D136"/>
  <c r="AJ135"/>
  <c r="T135"/>
  <c r="E135"/>
  <c r="D134"/>
  <c r="AJ133"/>
  <c r="T133"/>
  <c r="E133"/>
  <c r="D132"/>
  <c r="D131"/>
  <c r="AJ130"/>
  <c r="AI130"/>
  <c r="AH130"/>
  <c r="AG130"/>
  <c r="AF130"/>
  <c r="AE130"/>
  <c r="AD130"/>
  <c r="AC130"/>
  <c r="AB130"/>
  <c r="AA130"/>
  <c r="Z130"/>
  <c r="Y130"/>
  <c r="X130"/>
  <c r="W130"/>
  <c r="V130"/>
  <c r="U130"/>
  <c r="T130"/>
  <c r="S130"/>
  <c r="R130"/>
  <c r="Q130"/>
  <c r="P130"/>
  <c r="O130"/>
  <c r="N130"/>
  <c r="M130"/>
  <c r="L130"/>
  <c r="K130"/>
  <c r="J130"/>
  <c r="I130"/>
  <c r="H130"/>
  <c r="G130"/>
  <c r="F130"/>
  <c r="E130"/>
  <c r="D129"/>
  <c r="D128"/>
  <c r="D127"/>
  <c r="D126"/>
  <c r="D125"/>
  <c r="D124"/>
  <c r="D123"/>
  <c r="AJ122"/>
  <c r="AI122"/>
  <c r="AH122"/>
  <c r="AG122"/>
  <c r="AF122"/>
  <c r="AE122"/>
  <c r="AD122"/>
  <c r="AC122"/>
  <c r="AB122"/>
  <c r="AA122"/>
  <c r="Z122"/>
  <c r="Y122"/>
  <c r="X122"/>
  <c r="W122"/>
  <c r="V122"/>
  <c r="U122"/>
  <c r="T122"/>
  <c r="S122"/>
  <c r="R122"/>
  <c r="Q122"/>
  <c r="P122"/>
  <c r="O122"/>
  <c r="N122"/>
  <c r="M122"/>
  <c r="L122"/>
  <c r="K122"/>
  <c r="J122"/>
  <c r="I122"/>
  <c r="H122"/>
  <c r="G122"/>
  <c r="F122"/>
  <c r="E122"/>
  <c r="D121"/>
  <c r="D120"/>
  <c r="D119"/>
  <c r="D118"/>
  <c r="D117"/>
  <c r="D116"/>
  <c r="AJ115"/>
  <c r="AI115"/>
  <c r="AH115"/>
  <c r="AG115"/>
  <c r="AF115"/>
  <c r="AE115"/>
  <c r="AD115"/>
  <c r="AC115"/>
  <c r="AB115"/>
  <c r="AA115"/>
  <c r="Z115"/>
  <c r="Y115"/>
  <c r="X115"/>
  <c r="W115"/>
  <c r="V115"/>
  <c r="U115"/>
  <c r="T115"/>
  <c r="S115"/>
  <c r="R115"/>
  <c r="Q115"/>
  <c r="P115"/>
  <c r="O115"/>
  <c r="N115"/>
  <c r="M115"/>
  <c r="L115"/>
  <c r="K115"/>
  <c r="J115"/>
  <c r="I115"/>
  <c r="H115"/>
  <c r="G115"/>
  <c r="F115"/>
  <c r="E115"/>
  <c r="D114"/>
  <c r="D113"/>
  <c r="AJ112"/>
  <c r="AI112"/>
  <c r="AH112"/>
  <c r="AG112"/>
  <c r="AF112"/>
  <c r="AE112"/>
  <c r="AD112"/>
  <c r="AC112"/>
  <c r="AB112"/>
  <c r="AA112"/>
  <c r="AA97" s="1"/>
  <c r="Z112"/>
  <c r="Y112"/>
  <c r="X112"/>
  <c r="W112"/>
  <c r="W97" s="1"/>
  <c r="V112"/>
  <c r="U112"/>
  <c r="T112"/>
  <c r="S112"/>
  <c r="R112"/>
  <c r="R97" s="1"/>
  <c r="Q112"/>
  <c r="P112"/>
  <c r="O112"/>
  <c r="N112"/>
  <c r="M112"/>
  <c r="L112"/>
  <c r="K112"/>
  <c r="J112"/>
  <c r="I112"/>
  <c r="H112"/>
  <c r="G112"/>
  <c r="F112"/>
  <c r="F97" s="1"/>
  <c r="E112"/>
  <c r="D111"/>
  <c r="D110"/>
  <c r="AJ109"/>
  <c r="AI109"/>
  <c r="AH109"/>
  <c r="AG109"/>
  <c r="AG97" s="1"/>
  <c r="AF109"/>
  <c r="AE109"/>
  <c r="AD109"/>
  <c r="AC109"/>
  <c r="AC97" s="1"/>
  <c r="AB109"/>
  <c r="AA109"/>
  <c r="Z109"/>
  <c r="Y109"/>
  <c r="Y97" s="1"/>
  <c r="X109"/>
  <c r="W109"/>
  <c r="V109"/>
  <c r="U109"/>
  <c r="U97" s="1"/>
  <c r="T109"/>
  <c r="S109"/>
  <c r="R109"/>
  <c r="Q109"/>
  <c r="Q97" s="1"/>
  <c r="P109"/>
  <c r="O109"/>
  <c r="N109"/>
  <c r="M109"/>
  <c r="M97" s="1"/>
  <c r="L109"/>
  <c r="K109"/>
  <c r="J109"/>
  <c r="I109"/>
  <c r="I97" s="1"/>
  <c r="H109"/>
  <c r="G109"/>
  <c r="F109"/>
  <c r="E109"/>
  <c r="E97" s="1"/>
  <c r="D108"/>
  <c r="D107"/>
  <c r="D106"/>
  <c r="D105"/>
  <c r="D104"/>
  <c r="D103"/>
  <c r="D102"/>
  <c r="D101"/>
  <c r="D100"/>
  <c r="D99"/>
  <c r="T98"/>
  <c r="AI97"/>
  <c r="N97"/>
  <c r="J97"/>
  <c r="D88"/>
  <c r="AJ87"/>
  <c r="AI87"/>
  <c r="AH87"/>
  <c r="AG87"/>
  <c r="AF87"/>
  <c r="AE87"/>
  <c r="AD87"/>
  <c r="AC87"/>
  <c r="AB87"/>
  <c r="AA87"/>
  <c r="Z87"/>
  <c r="Y87"/>
  <c r="X87"/>
  <c r="W87"/>
  <c r="V87"/>
  <c r="U87"/>
  <c r="S87"/>
  <c r="R87"/>
  <c r="Q87"/>
  <c r="P87"/>
  <c r="O87"/>
  <c r="N87"/>
  <c r="M87"/>
  <c r="L87"/>
  <c r="K87"/>
  <c r="J87"/>
  <c r="I87"/>
  <c r="H87"/>
  <c r="G87"/>
  <c r="F87"/>
  <c r="E87"/>
  <c r="D86"/>
  <c r="AJ85"/>
  <c r="AI85"/>
  <c r="AH85"/>
  <c r="AG85"/>
  <c r="AF85"/>
  <c r="AE85"/>
  <c r="AD85"/>
  <c r="AC85"/>
  <c r="AB85"/>
  <c r="AA85"/>
  <c r="Z85"/>
  <c r="Y85"/>
  <c r="X85"/>
  <c r="W85"/>
  <c r="V85"/>
  <c r="U85"/>
  <c r="S85"/>
  <c r="R85"/>
  <c r="Q85"/>
  <c r="P85"/>
  <c r="O85"/>
  <c r="N85"/>
  <c r="M85"/>
  <c r="L85"/>
  <c r="K85"/>
  <c r="J85"/>
  <c r="I85"/>
  <c r="H85"/>
  <c r="G85"/>
  <c r="F85"/>
  <c r="E85"/>
  <c r="AJ83"/>
  <c r="AI83"/>
  <c r="AH83"/>
  <c r="AG83"/>
  <c r="AF83"/>
  <c r="AE83"/>
  <c r="AD83"/>
  <c r="AC83"/>
  <c r="AB83"/>
  <c r="AA83"/>
  <c r="Z83"/>
  <c r="Y83"/>
  <c r="X83"/>
  <c r="W83"/>
  <c r="V83"/>
  <c r="U83"/>
  <c r="S83"/>
  <c r="R83"/>
  <c r="Q83"/>
  <c r="P83"/>
  <c r="O83"/>
  <c r="N83"/>
  <c r="M83"/>
  <c r="L83"/>
  <c r="K83"/>
  <c r="J83"/>
  <c r="I83"/>
  <c r="H83"/>
  <c r="G83"/>
  <c r="F83"/>
  <c r="E83"/>
  <c r="D82"/>
  <c r="AJ81"/>
  <c r="AI81"/>
  <c r="AH81"/>
  <c r="AG81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0"/>
  <c r="AJ79"/>
  <c r="AI79"/>
  <c r="AH79"/>
  <c r="AG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8"/>
  <c r="AJ77"/>
  <c r="AI77"/>
  <c r="AH77"/>
  <c r="AG77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6"/>
  <c r="AJ75"/>
  <c r="AI75"/>
  <c r="AH75"/>
  <c r="AG75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4"/>
  <c r="AJ73"/>
  <c r="T73"/>
  <c r="E73"/>
  <c r="D72"/>
  <c r="AJ71"/>
  <c r="T71"/>
  <c r="E71"/>
  <c r="D70"/>
  <c r="AJ69"/>
  <c r="T69"/>
  <c r="E69"/>
  <c r="D68"/>
  <c r="AJ67"/>
  <c r="T67"/>
  <c r="E67"/>
  <c r="D66"/>
  <c r="AJ65"/>
  <c r="T65"/>
  <c r="E65"/>
  <c r="D64"/>
  <c r="D63"/>
  <c r="AJ62"/>
  <c r="AI62"/>
  <c r="AH62"/>
  <c r="AG62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1"/>
  <c r="AJ60"/>
  <c r="T60"/>
  <c r="E60"/>
  <c r="D54"/>
  <c r="D52"/>
  <c r="D51"/>
  <c r="D50"/>
  <c r="AJ49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8"/>
  <c r="AJ47"/>
  <c r="T47"/>
  <c r="E47"/>
  <c r="D46"/>
  <c r="AJ45"/>
  <c r="T45"/>
  <c r="E45"/>
  <c r="D44"/>
  <c r="AJ43"/>
  <c r="T43"/>
  <c r="E43"/>
  <c r="D42"/>
  <c r="AJ41"/>
  <c r="T41"/>
  <c r="E41"/>
  <c r="D40"/>
  <c r="AJ39"/>
  <c r="T39"/>
  <c r="E39"/>
  <c r="D38"/>
  <c r="D37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5"/>
  <c r="D34"/>
  <c r="AJ33"/>
  <c r="T33"/>
  <c r="E33"/>
  <c r="AK32"/>
  <c r="U32"/>
  <c r="F32"/>
  <c r="D32"/>
  <c r="AK31"/>
  <c r="U31"/>
  <c r="F31"/>
  <c r="D31"/>
  <c r="AK30"/>
  <c r="U30"/>
  <c r="F30"/>
  <c r="D30"/>
  <c r="AK29"/>
  <c r="U29"/>
  <c r="F29"/>
  <c r="D29"/>
  <c r="AK28"/>
  <c r="U28"/>
  <c r="F28"/>
  <c r="D28"/>
  <c r="AK27"/>
  <c r="U27"/>
  <c r="F27"/>
  <c r="D27"/>
  <c r="AK26"/>
  <c r="U26"/>
  <c r="F26"/>
  <c r="D26"/>
  <c r="AK25"/>
  <c r="U25"/>
  <c r="F25"/>
  <c r="D25"/>
  <c r="AK24"/>
  <c r="U24"/>
  <c r="F24"/>
  <c r="D24"/>
  <c r="AK23"/>
  <c r="U23"/>
  <c r="F23"/>
  <c r="D23"/>
  <c r="AK22"/>
  <c r="U22"/>
  <c r="F22"/>
  <c r="D22"/>
  <c r="AK21"/>
  <c r="U21"/>
  <c r="F21"/>
  <c r="D21"/>
  <c r="AK20"/>
  <c r="U20"/>
  <c r="F20"/>
  <c r="D20"/>
  <c r="AK19"/>
  <c r="U19"/>
  <c r="F19"/>
  <c r="D19"/>
  <c r="AK18"/>
  <c r="U18"/>
  <c r="F18"/>
  <c r="D18"/>
  <c r="AK17"/>
  <c r="U17"/>
  <c r="F17"/>
  <c r="D17"/>
  <c r="AK16"/>
  <c r="U16"/>
  <c r="F16"/>
  <c r="D16"/>
  <c r="AK15"/>
  <c r="U15"/>
  <c r="F15"/>
  <c r="D15"/>
  <c r="AK14"/>
  <c r="U14"/>
  <c r="F14"/>
  <c r="D14"/>
  <c r="AK13"/>
  <c r="U13"/>
  <c r="F13"/>
  <c r="D13"/>
  <c r="AK12"/>
  <c r="U12"/>
  <c r="F12"/>
  <c r="D12"/>
  <c r="AK11"/>
  <c r="U11"/>
  <c r="F11"/>
  <c r="D11"/>
  <c r="AK10"/>
  <c r="AK9" s="1"/>
  <c r="AK8" s="1"/>
  <c r="U10"/>
  <c r="U9" s="1"/>
  <c r="F10"/>
  <c r="F9" s="1"/>
  <c r="D10"/>
  <c r="AV9"/>
  <c r="AV8" s="1"/>
  <c r="AU9"/>
  <c r="AU8" s="1"/>
  <c r="AT9"/>
  <c r="AT8" s="1"/>
  <c r="AS9"/>
  <c r="AR9"/>
  <c r="AR8" s="1"/>
  <c r="AQ9"/>
  <c r="AQ8" s="1"/>
  <c r="AP9"/>
  <c r="AP8" s="1"/>
  <c r="AO9"/>
  <c r="AN9"/>
  <c r="AN8" s="1"/>
  <c r="AM9"/>
  <c r="AM8" s="1"/>
  <c r="AL9"/>
  <c r="AL8" s="1"/>
  <c r="AJ9"/>
  <c r="AI9"/>
  <c r="AH9"/>
  <c r="AG9"/>
  <c r="AF9"/>
  <c r="AE9"/>
  <c r="AD9"/>
  <c r="AC9"/>
  <c r="AB9"/>
  <c r="AA9"/>
  <c r="Z9"/>
  <c r="Y9"/>
  <c r="X9"/>
  <c r="W9"/>
  <c r="V9"/>
  <c r="T9"/>
  <c r="S9"/>
  <c r="R9"/>
  <c r="Q9"/>
  <c r="P9"/>
  <c r="O9"/>
  <c r="N9"/>
  <c r="M9"/>
  <c r="L9"/>
  <c r="K9"/>
  <c r="J9"/>
  <c r="I9"/>
  <c r="H9"/>
  <c r="G9"/>
  <c r="E9"/>
  <c r="AS8"/>
  <c r="AO8"/>
  <c r="G97" l="1"/>
  <c r="K97"/>
  <c r="O97"/>
  <c r="S97"/>
  <c r="AE97"/>
  <c r="D239"/>
  <c r="H228"/>
  <c r="L228"/>
  <c r="P228"/>
  <c r="D261"/>
  <c r="D270"/>
  <c r="H97"/>
  <c r="L97"/>
  <c r="P97"/>
  <c r="T153"/>
  <c r="AY153" s="1"/>
  <c r="AJ153"/>
  <c r="H153"/>
  <c r="L153"/>
  <c r="P153"/>
  <c r="X153"/>
  <c r="AB153"/>
  <c r="AF153"/>
  <c r="U228"/>
  <c r="Y228"/>
  <c r="AC228"/>
  <c r="AG228"/>
  <c r="D73"/>
  <c r="D242"/>
  <c r="D254"/>
  <c r="AJ8"/>
  <c r="D84"/>
  <c r="E228"/>
  <c r="G228"/>
  <c r="I228"/>
  <c r="K228"/>
  <c r="M228"/>
  <c r="O228"/>
  <c r="Q228"/>
  <c r="S228"/>
  <c r="D259"/>
  <c r="D298"/>
  <c r="D306"/>
  <c r="U311"/>
  <c r="W311"/>
  <c r="Y311"/>
  <c r="AA311"/>
  <c r="AC311"/>
  <c r="AE311"/>
  <c r="AG311"/>
  <c r="AI311"/>
  <c r="D325"/>
  <c r="D330"/>
  <c r="D208"/>
  <c r="D181"/>
  <c r="D174"/>
  <c r="D163"/>
  <c r="D158"/>
  <c r="D147"/>
  <c r="D39"/>
  <c r="D49"/>
  <c r="D65"/>
  <c r="D69"/>
  <c r="D71"/>
  <c r="D77"/>
  <c r="V97"/>
  <c r="X97"/>
  <c r="Z97"/>
  <c r="AB97"/>
  <c r="AD97"/>
  <c r="AF97"/>
  <c r="AH97"/>
  <c r="D130"/>
  <c r="D133"/>
  <c r="D139"/>
  <c r="D141"/>
  <c r="D143"/>
  <c r="D145"/>
  <c r="G153"/>
  <c r="I153"/>
  <c r="K153"/>
  <c r="M153"/>
  <c r="O153"/>
  <c r="Q153"/>
  <c r="S153"/>
  <c r="U153"/>
  <c r="W153"/>
  <c r="Y153"/>
  <c r="AA153"/>
  <c r="AC153"/>
  <c r="AE153"/>
  <c r="AG153"/>
  <c r="AI153"/>
  <c r="V228"/>
  <c r="X228"/>
  <c r="Z228"/>
  <c r="AB228"/>
  <c r="AD228"/>
  <c r="AF228"/>
  <c r="AH228"/>
  <c r="AJ228"/>
  <c r="AI8"/>
  <c r="D33"/>
  <c r="T97"/>
  <c r="E153"/>
  <c r="D197"/>
  <c r="D233"/>
  <c r="V311"/>
  <c r="X311"/>
  <c r="Z311"/>
  <c r="AB311"/>
  <c r="AD311"/>
  <c r="AF311"/>
  <c r="AH311"/>
  <c r="AJ311"/>
  <c r="D81"/>
  <c r="D229"/>
  <c r="D9"/>
  <c r="E8"/>
  <c r="G8"/>
  <c r="I8"/>
  <c r="K8"/>
  <c r="M8"/>
  <c r="O8"/>
  <c r="Q8"/>
  <c r="S8"/>
  <c r="U8"/>
  <c r="W8"/>
  <c r="Y8"/>
  <c r="AA8"/>
  <c r="AC8"/>
  <c r="AE8"/>
  <c r="AG8"/>
  <c r="D109"/>
  <c r="D220"/>
  <c r="D224"/>
  <c r="D89"/>
  <c r="F8"/>
  <c r="F333" s="1"/>
  <c r="H8"/>
  <c r="J8"/>
  <c r="J333" s="1"/>
  <c r="L8"/>
  <c r="N8"/>
  <c r="N333" s="1"/>
  <c r="P8"/>
  <c r="R8"/>
  <c r="R333" s="1"/>
  <c r="V8"/>
  <c r="X8"/>
  <c r="Z8"/>
  <c r="AB8"/>
  <c r="AD8"/>
  <c r="AF8"/>
  <c r="AH8"/>
  <c r="AJ97"/>
  <c r="D112"/>
  <c r="D194"/>
  <c r="D204"/>
  <c r="D135"/>
  <c r="D137"/>
  <c r="D154"/>
  <c r="D222"/>
  <c r="D226"/>
  <c r="D301"/>
  <c r="AJ300"/>
  <c r="D323"/>
  <c r="D60"/>
  <c r="D62"/>
  <c r="D87"/>
  <c r="D122"/>
  <c r="D151"/>
  <c r="D115"/>
  <c r="D43"/>
  <c r="D47"/>
  <c r="D41"/>
  <c r="AY336"/>
  <c r="D36"/>
  <c r="D45"/>
  <c r="D53"/>
  <c r="D67"/>
  <c r="D75"/>
  <c r="D79"/>
  <c r="D177"/>
  <c r="D256"/>
  <c r="T300"/>
  <c r="D300" s="1"/>
  <c r="D304"/>
  <c r="D312"/>
  <c r="E311"/>
  <c r="T228"/>
  <c r="D98"/>
  <c r="D83"/>
  <c r="T85"/>
  <c r="T8" s="1"/>
  <c r="D311" l="1"/>
  <c r="P333"/>
  <c r="L333"/>
  <c r="H333"/>
  <c r="AF333"/>
  <c r="AB333"/>
  <c r="X333"/>
  <c r="AE333"/>
  <c r="AA333"/>
  <c r="W333"/>
  <c r="S333"/>
  <c r="O333"/>
  <c r="K333"/>
  <c r="G333"/>
  <c r="D228"/>
  <c r="E333"/>
  <c r="AH333"/>
  <c r="AD333"/>
  <c r="Z333"/>
  <c r="V333"/>
  <c r="AG333"/>
  <c r="AC333"/>
  <c r="Y333"/>
  <c r="U333"/>
  <c r="Q333"/>
  <c r="M333"/>
  <c r="I333"/>
  <c r="D153"/>
  <c r="AJ333"/>
  <c r="D97"/>
  <c r="D8"/>
  <c r="D85"/>
  <c r="T333" l="1"/>
  <c r="T336" l="1"/>
  <c r="D333"/>
</calcChain>
</file>

<file path=xl/sharedStrings.xml><?xml version="1.0" encoding="utf-8"?>
<sst xmlns="http://schemas.openxmlformats.org/spreadsheetml/2006/main" count="431" uniqueCount="238">
  <si>
    <t>№ п/п</t>
  </si>
  <si>
    <t>Программные мероприятия, обеспечивающие выполнение задач</t>
  </si>
  <si>
    <t>Сроки исполнения</t>
  </si>
  <si>
    <t>Всего</t>
  </si>
  <si>
    <t>Комплексный, выборочный капитальный ремонт, реконструкция и строительство образовательных учреждений</t>
  </si>
  <si>
    <t>1.1</t>
  </si>
  <si>
    <t>2011-2013</t>
  </si>
  <si>
    <t>1.2</t>
  </si>
  <si>
    <t>Сантехнические работы</t>
  </si>
  <si>
    <t>1.3</t>
  </si>
  <si>
    <t>Обеспечение пожарной безопасности</t>
  </si>
  <si>
    <t>2.1</t>
  </si>
  <si>
    <t>Ремонтно-строительные работы по ограждению отопительных приборов съемными решетками</t>
  </si>
  <si>
    <t>2.2</t>
  </si>
  <si>
    <t>2.3</t>
  </si>
  <si>
    <t>Приобретение, монтаж противопожарных сертифицированных люков</t>
  </si>
  <si>
    <t>2.4</t>
  </si>
  <si>
    <t>2.5</t>
  </si>
  <si>
    <t>Огнезащитная обработка чердачных помещений</t>
  </si>
  <si>
    <t>Ремонтно-строительные работы по установке, ремонту эвакуационных лестниц здания. ПСД, техническое заключение</t>
  </si>
  <si>
    <t>Монтаж эвакуационного освещения</t>
  </si>
  <si>
    <t>3.</t>
  </si>
  <si>
    <t>Соблюдение санитарно-гигиенических норм, требований</t>
  </si>
  <si>
    <t>1.</t>
  </si>
  <si>
    <t>2.</t>
  </si>
  <si>
    <t>3.1</t>
  </si>
  <si>
    <t>Приобретение и монтаж приборов искусственного освещения</t>
  </si>
  <si>
    <t>3.2</t>
  </si>
  <si>
    <t>3.3</t>
  </si>
  <si>
    <t>3.4</t>
  </si>
  <si>
    <t>3.5</t>
  </si>
  <si>
    <t>Установка сантехнического оборудования</t>
  </si>
  <si>
    <t>3.6</t>
  </si>
  <si>
    <t>4.</t>
  </si>
  <si>
    <t>Антитеррористическая защищенность обучающихся</t>
  </si>
  <si>
    <t>Благоустройство территории</t>
  </si>
  <si>
    <t>4.1</t>
  </si>
  <si>
    <t>Ремонт ограждения, ворот. ПСД, техническое заключение</t>
  </si>
  <si>
    <t>4.2</t>
  </si>
  <si>
    <t>Ремонтно-строительные работы по восстановлению беговой дорожки стадиона</t>
  </si>
  <si>
    <t>4.3</t>
  </si>
  <si>
    <t>Ремонтно-строительные работы по восстановлению подъездных путей (замена асфальтового покрытия). ПСД, техническое заключение</t>
  </si>
  <si>
    <t>5.</t>
  </si>
  <si>
    <t>Ремонт систем отопления, водоснабжения, канализации и вентиляции</t>
  </si>
  <si>
    <t>1.4</t>
  </si>
  <si>
    <t>Ремонт систем отопления, водоснабжения, канализации и вентиляции . ПСД, техническое заключение</t>
  </si>
  <si>
    <t>Монтаж, демонтаж регистров отопления</t>
  </si>
  <si>
    <t>3.7</t>
  </si>
  <si>
    <t>3.8</t>
  </si>
  <si>
    <t>3.9</t>
  </si>
  <si>
    <t>4.4</t>
  </si>
  <si>
    <t>4.5</t>
  </si>
  <si>
    <t>4.6</t>
  </si>
  <si>
    <t>5.1</t>
  </si>
  <si>
    <t>5.2</t>
  </si>
  <si>
    <t>5.3</t>
  </si>
  <si>
    <t>6.</t>
  </si>
  <si>
    <t>6.1</t>
  </si>
  <si>
    <t>Приобретение и монтаж приборов видеонаблюдения</t>
  </si>
  <si>
    <t>7.</t>
  </si>
  <si>
    <t>Круглогодичный отдых, оздоровление и занятость школьников</t>
  </si>
  <si>
    <t>Оплата стоимости путевок для детей в краевые и муниципальные загородные оздоровительные лагеря, негосударственные организации отдыха, оздоровления и занятости детей, зарегистрированные на территории Красноярского края (софинансирование)</t>
  </si>
  <si>
    <t>7.1</t>
  </si>
  <si>
    <t>7.2</t>
  </si>
  <si>
    <t>Разработка проектно-сметной документации, проведение ремонтных работ (софинансирование)</t>
  </si>
  <si>
    <t>МУП "Достоинство"</t>
  </si>
  <si>
    <t>1.5</t>
  </si>
  <si>
    <t>Проведение круглогодичных образовательных программ (модульный принцип)</t>
  </si>
  <si>
    <t>7.3</t>
  </si>
  <si>
    <t>ВСЕГО по ПРОГРАММЕ</t>
  </si>
  <si>
    <t>1.6</t>
  </si>
  <si>
    <t>Устройство склада для хранения продуктов питания</t>
  </si>
  <si>
    <t>в том числе</t>
  </si>
  <si>
    <t>Монтаж речевой, световой системы оповещения и управления эвакуацией людей при пожаре</t>
  </si>
  <si>
    <t>1.7</t>
  </si>
  <si>
    <t>Капитальный ремонт спортивного зала, ПСД, техн.заключение</t>
  </si>
  <si>
    <t>Управление образования</t>
  </si>
  <si>
    <t>Монтаж автоматической пожарной сигнализации</t>
  </si>
  <si>
    <t>4.7</t>
  </si>
  <si>
    <t>3.10</t>
  </si>
  <si>
    <t>3.11</t>
  </si>
  <si>
    <t>2.6</t>
  </si>
  <si>
    <t>4.8</t>
  </si>
  <si>
    <t>Аттестация рабочих мест</t>
  </si>
  <si>
    <t>2.7</t>
  </si>
  <si>
    <t>Ремонт теплового узла.</t>
  </si>
  <si>
    <t>Приобретение технологического оборудования (в т.ч. софинансирование 30%)</t>
  </si>
  <si>
    <t>VI. МЕРОПРИЯТИЯ ДОЛГОСРОЧНОЙ ЦЕЛЕВОЙ ПРОГРАММЫ "ОБЕСПЕЧЕНИЕ ЖИЗНЕДЕЯТЕЛЬНОСТИ ОБРАЗОВАТЕЛЬНЫХ УЧРЕЖДЕНИЙ, КРУГЛОГОДИЧНЫЙ ОТДЫХ, ОЗДОРОВЛЕНИЕ И ЗАНЯТОСТЬ ШКОЛЬНИКОВ г. НАЗАРОВО В КАНИКУЛЯРНОЕ ВРЕМЯ" НА 2011 - 2013 ГОДЫ</t>
  </si>
  <si>
    <t>1.8</t>
  </si>
  <si>
    <t>Реконструкция части помещения начального блока (сантехнические, электромонтажные и ремонтно-строительные работы)</t>
  </si>
  <si>
    <t>МБДОУ д.сад «Капитошка»</t>
  </si>
  <si>
    <t>МБОУ СОШ №3</t>
  </si>
  <si>
    <t>МБОУ СОШ №1</t>
  </si>
  <si>
    <t>МБОУ СОШ №2</t>
  </si>
  <si>
    <t>МБОУ СОШ №4</t>
  </si>
  <si>
    <t>МБОУ СОШ №7</t>
  </si>
  <si>
    <t>МБОУ СОШ №8</t>
  </si>
  <si>
    <t>МБОУ СОШ №9</t>
  </si>
  <si>
    <t>МБОУ СОШ №11</t>
  </si>
  <si>
    <t>МБОУ СОШ №14</t>
  </si>
  <si>
    <t>МКОУ СОШ №17</t>
  </si>
  <si>
    <t>МБДОУ д.сад «Аленка»</t>
  </si>
  <si>
    <t>МКДОУ д.сад «Березка»</t>
  </si>
  <si>
    <t>МБДОУ д.сад «Вишенка»</t>
  </si>
  <si>
    <t>МБДОУ д.сад «Калинка»</t>
  </si>
  <si>
    <t>МБДОУ д.сад «Катюша</t>
  </si>
  <si>
    <t>МБДОУ д.сад «Сибирячок"</t>
  </si>
  <si>
    <t>МБДОУ д.сад «Колосок»</t>
  </si>
  <si>
    <t>МБДОУ д.сад «Одуванчик»</t>
  </si>
  <si>
    <t>МБДОУ д.сад «Солнышко»</t>
  </si>
  <si>
    <t>МБДОУ д.сад «Тополек»</t>
  </si>
  <si>
    <t>МБДОУ д.сад «Теремок"</t>
  </si>
  <si>
    <t>МБОУ ДОД "СЮТ"</t>
  </si>
  <si>
    <t>МБДОУ д.сад «Росинка»</t>
  </si>
  <si>
    <t>МАДОУ д.сад «№ 6»</t>
  </si>
  <si>
    <t>МБДОУ д.сад «Тополек"</t>
  </si>
  <si>
    <t>МБДОУ д.сад «Катюша»</t>
  </si>
  <si>
    <t>МБДОУ д.сад «Сибирячок»</t>
  </si>
  <si>
    <t>МБДОУ д.сад «Теремок»</t>
  </si>
  <si>
    <t>МБДОУ д.сад «Одуваничк»</t>
  </si>
  <si>
    <t>Установка 2-ух секционной ванны</t>
  </si>
  <si>
    <t>4.9</t>
  </si>
  <si>
    <t>МБОУ СОШ № 1</t>
  </si>
  <si>
    <t>МБОУ СОШ № 2</t>
  </si>
  <si>
    <t>МБОУ СОШ № 3</t>
  </si>
  <si>
    <t>МБОУ СОШ № 4</t>
  </si>
  <si>
    <t>МБОУ СОШ № 7</t>
  </si>
  <si>
    <t>МБОУ СОШ № 8</t>
  </si>
  <si>
    <t>МБОУ СОШ № 9</t>
  </si>
  <si>
    <t>МБОУ СОШ № 11</t>
  </si>
  <si>
    <t>МБОУ СОШ № 14</t>
  </si>
  <si>
    <t>МКОУ СОШ № 17</t>
  </si>
  <si>
    <t>МБОУ ДОД Дом пионеров и школьника</t>
  </si>
  <si>
    <t>МБОУ ДОД СЮТ</t>
  </si>
  <si>
    <t>Ремонтно-строительные работы по замене ограждений крыльца</t>
  </si>
  <si>
    <t>Приобретение, установка водонагревателя, водоподогревателя</t>
  </si>
  <si>
    <t>1.9</t>
  </si>
  <si>
    <t>Приложение</t>
  </si>
  <si>
    <t>к постановлению администрации г.Назарово</t>
  </si>
  <si>
    <t>Приобретение, монтаж противопожарных дверей, ремонтные работы по выделению э/щитовой</t>
  </si>
  <si>
    <t>Ремонтно-строительные, сантехнические работы по установке грязевика</t>
  </si>
  <si>
    <t xml:space="preserve">Ремонтно-строительные работы по устройству эвакуационного выхода. </t>
  </si>
  <si>
    <t xml:space="preserve">Ремонтно-строительные работы по замене дверей, дверных блоков в эвакуационных (запасных) выходах. </t>
  </si>
  <si>
    <t>Приобретение, монтаж металических, герметичных шкафов для электрощитовой</t>
  </si>
  <si>
    <t xml:space="preserve">Ремонтно-строительные, сантехнические работы по установке умывальников, питьевых фонтанчиков. </t>
  </si>
  <si>
    <t xml:space="preserve">Ремонтно-строительные, сантехнические, электромонтажные работы по восстановлению сан.узлов, кабинок с дверями без запоров. </t>
  </si>
  <si>
    <t>МБОУ СОШ №2 (софинансирование)</t>
  </si>
  <si>
    <t>МБОУ СОШ №8 (софинансирование)</t>
  </si>
  <si>
    <t>МБОУ СОШ №11 (софинансирование)</t>
  </si>
  <si>
    <t>МКОУ СОШ №17 (софинансирование)</t>
  </si>
  <si>
    <t>МБОУ СОШ №4 (софинансирование)</t>
  </si>
  <si>
    <t>МБОУ СОШ №7 (софинансирование)</t>
  </si>
  <si>
    <t>МБОУ СОШ №14 (софинансирование)</t>
  </si>
  <si>
    <t>2.8</t>
  </si>
  <si>
    <t>Установка радиатора системы отопления</t>
  </si>
  <si>
    <t>1.10</t>
  </si>
  <si>
    <t xml:space="preserve">Ремонт кровли </t>
  </si>
  <si>
    <t>1.11</t>
  </si>
  <si>
    <t>Ремонтно-строительные работы по восстановлению отмостки здания</t>
  </si>
  <si>
    <t>1.12</t>
  </si>
  <si>
    <t>Приобретение сертифицированного линолеума</t>
  </si>
  <si>
    <t xml:space="preserve">Ремонтно-строительные работы. </t>
  </si>
  <si>
    <t>2.9</t>
  </si>
  <si>
    <t>Приобретение и монтаж сантехнического оборудования</t>
  </si>
  <si>
    <t>2.10</t>
  </si>
  <si>
    <t>Приобретение вентиляционного оборудования</t>
  </si>
  <si>
    <t>3.12</t>
  </si>
  <si>
    <t>Монтаж световых оповщателей</t>
  </si>
  <si>
    <t>1.13</t>
  </si>
  <si>
    <t>Ремонтно-строительные работы по устройству спортивного двора (софинансирование)</t>
  </si>
  <si>
    <t>1.14</t>
  </si>
  <si>
    <t>Изготовление проектно-сметной документации</t>
  </si>
  <si>
    <t>МБОУ СОШ №9 (софинансирование)</t>
  </si>
  <si>
    <t>3.13</t>
  </si>
  <si>
    <t>Приобретение съемных решеток на отопительные приборы</t>
  </si>
  <si>
    <t>1.15</t>
  </si>
  <si>
    <t>Ремонтно-строительные работы по внутренней отделке спортивного зала</t>
  </si>
  <si>
    <t>Приобретение 2-ух секционной ванны</t>
  </si>
  <si>
    <t>4.10</t>
  </si>
  <si>
    <t>2.11</t>
  </si>
  <si>
    <t>Приобретение сантехнического оборудования</t>
  </si>
  <si>
    <t>1.16</t>
  </si>
  <si>
    <t>1.17</t>
  </si>
  <si>
    <t>Замена оконных блоков</t>
  </si>
  <si>
    <t>2.12</t>
  </si>
  <si>
    <t>Ремонт электропроводки 1-го этажа здания</t>
  </si>
  <si>
    <t>Объем финансирования, тыс.руб.</t>
  </si>
  <si>
    <t>1.18</t>
  </si>
  <si>
    <t>Замена линолеума в общих коридорах</t>
  </si>
  <si>
    <t>Замена инженерных сетей в подвале</t>
  </si>
  <si>
    <t>Замена стояков инженерных сетей</t>
  </si>
  <si>
    <t>МБОУ ДОД Дом школьника</t>
  </si>
  <si>
    <t xml:space="preserve">Изготовление ПСД, ремонтно-строительные , сантехнические работы по установке дополнительных раковин, питьевых фонтанчиков, по подводке горячего, холодного водоснабжения в кабинеты. </t>
  </si>
  <si>
    <t>3.14</t>
  </si>
  <si>
    <t>Ремонтно-строительные, электомонтажные работы входной группы</t>
  </si>
  <si>
    <t>7.4</t>
  </si>
  <si>
    <t>МАОУ ДОД СДЮСШОР (спортивно-оздоровительный лагерь "Спутник"</t>
  </si>
  <si>
    <t>Оплата стоимости набора продуктов питания или готовых блюд и их транспортировку в лагерях с дневным пребыванием детей. Софинансирование 0,1%.</t>
  </si>
  <si>
    <t>Организации отдыха, оздоровления и занятости детей в муниципальных загородных оздоровительных лагерях. Софинансирование 10%</t>
  </si>
  <si>
    <t>1.19</t>
  </si>
  <si>
    <t>Ремонтно-строительные работы в медицинском кабинете</t>
  </si>
  <si>
    <t>2.13</t>
  </si>
  <si>
    <t>Приобретение и монтаж кранов к отопительным приборам</t>
  </si>
  <si>
    <t>1.20</t>
  </si>
  <si>
    <t>2.14</t>
  </si>
  <si>
    <t>Приобретение, установка водосчетчиков</t>
  </si>
  <si>
    <t>Ремонтно-строительные работы по устройству спортивных площадок круглогодичного использования и спортивных дворов, привязка к конкретной местности проекта спортивного двора (разработка технической документации и выполнение иных необходимых работ связанных с использованием предмета настоящего договора)(софинансирование)</t>
  </si>
  <si>
    <t>Электромонтажные, ремонтно-строительные  работы, сантехнические работы, техническое заключение</t>
  </si>
  <si>
    <t>1.21</t>
  </si>
  <si>
    <t>Ремонтно-строительные работы фасада</t>
  </si>
  <si>
    <t>1.22</t>
  </si>
  <si>
    <t>Ремонтно-строительные работы по замене дверей и окон</t>
  </si>
  <si>
    <t>4.11</t>
  </si>
  <si>
    <t>Приобретение и монтаж санитарно-технических материалов, оборудования с подводкой водоснабжения в учебные кабинеты</t>
  </si>
  <si>
    <t>1.23</t>
  </si>
  <si>
    <t>1.24</t>
  </si>
  <si>
    <t>Ремонтно-строительные, сантехнические работы в кабинете химии с приобретением оборудования</t>
  </si>
  <si>
    <t>Ремонтно-строительные работы по восстановлению оконных проемов в подвальном помещении</t>
  </si>
  <si>
    <t>шк</t>
  </si>
  <si>
    <t>д.с</t>
  </si>
  <si>
    <t>1.25</t>
  </si>
  <si>
    <t>2.15</t>
  </si>
  <si>
    <t>Монтаж наружного освещения</t>
  </si>
  <si>
    <t>ремонтные работы по замене оконных блоков</t>
  </si>
  <si>
    <t>6.2</t>
  </si>
  <si>
    <t xml:space="preserve">Монтаж системы видеонаблюдения </t>
  </si>
  <si>
    <t>Монтаж системы водоснабжения</t>
  </si>
  <si>
    <t>5.4</t>
  </si>
  <si>
    <t>Капитальный ремонт здания, ПСД, техническое заключение</t>
  </si>
  <si>
    <t>1.26</t>
  </si>
  <si>
    <t>Ремонт полов в коридоре 1 этажа</t>
  </si>
  <si>
    <t>1.27</t>
  </si>
  <si>
    <t>Ремонт прачечной</t>
  </si>
  <si>
    <t>1.28</t>
  </si>
  <si>
    <t>Ремонт отмостки здания</t>
  </si>
  <si>
    <t>МБДОУ д.сад «Вишенка"</t>
  </si>
  <si>
    <t>Приобретение оборудования, инструментария и изделия мед.назначения для медицинского кабинета (софинансирование 5%)</t>
  </si>
  <si>
    <t>от 08.10.2012 № 1523а-п</t>
  </si>
</sst>
</file>

<file path=xl/styles.xml><?xml version="1.0" encoding="utf-8"?>
<styleSheet xmlns="http://schemas.openxmlformats.org/spreadsheetml/2006/main">
  <numFmts count="8">
    <numFmt numFmtId="43" formatCode="_-* #,##0.00_р_._-;\-* #,##0.00_р_._-;_-* &quot;-&quot;??_р_._-;_-@_-"/>
    <numFmt numFmtId="164" formatCode="#,##0.000_р_."/>
    <numFmt numFmtId="165" formatCode="_-* #,##0.000_р_._-;\-* #,##0.000_р_._-;_-* &quot;-&quot;??_р_._-;_-@_-"/>
    <numFmt numFmtId="166" formatCode="#,##0.000_ ;\-#,##0.000\ "/>
    <numFmt numFmtId="167" formatCode="#,##0.000"/>
    <numFmt numFmtId="168" formatCode="0.000"/>
    <numFmt numFmtId="169" formatCode="#,##0.00000_р_."/>
    <numFmt numFmtId="170" formatCode="#,##0.00000"/>
  </numFmts>
  <fonts count="20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76">
    <xf numFmtId="0" fontId="0" fillId="0" borderId="0" xfId="0"/>
    <xf numFmtId="0" fontId="0" fillId="2" borderId="0" xfId="0" applyFill="1"/>
    <xf numFmtId="0" fontId="4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/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right" vertical="top" wrapText="1"/>
    </xf>
    <xf numFmtId="0" fontId="10" fillId="2" borderId="1" xfId="0" applyFont="1" applyFill="1" applyBorder="1"/>
    <xf numFmtId="0" fontId="2" fillId="2" borderId="1" xfId="0" applyFont="1" applyFill="1" applyBorder="1" applyAlignment="1">
      <alignment vertical="center" wrapText="1"/>
    </xf>
    <xf numFmtId="0" fontId="8" fillId="2" borderId="1" xfId="0" applyFont="1" applyFill="1" applyBorder="1"/>
    <xf numFmtId="0" fontId="4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right" wrapText="1"/>
    </xf>
    <xf numFmtId="0" fontId="18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wrapText="1"/>
    </xf>
    <xf numFmtId="167" fontId="0" fillId="2" borderId="0" xfId="0" applyNumberFormat="1" applyFill="1"/>
    <xf numFmtId="0" fontId="1" fillId="2" borderId="0" xfId="0" applyFont="1" applyFill="1"/>
    <xf numFmtId="164" fontId="0" fillId="2" borderId="0" xfId="0" applyNumberFormat="1" applyFill="1"/>
    <xf numFmtId="169" fontId="17" fillId="2" borderId="1" xfId="0" applyNumberFormat="1" applyFont="1" applyFill="1" applyBorder="1"/>
    <xf numFmtId="169" fontId="3" fillId="2" borderId="1" xfId="0" applyNumberFormat="1" applyFont="1" applyFill="1" applyBorder="1" applyAlignment="1">
      <alignment wrapText="1"/>
    </xf>
    <xf numFmtId="169" fontId="3" fillId="2" borderId="1" xfId="0" applyNumberFormat="1" applyFont="1" applyFill="1" applyBorder="1"/>
    <xf numFmtId="169" fontId="4" fillId="2" borderId="1" xfId="0" applyNumberFormat="1" applyFont="1" applyFill="1" applyBorder="1" applyAlignment="1">
      <alignment wrapText="1"/>
    </xf>
    <xf numFmtId="169" fontId="4" fillId="2" borderId="1" xfId="0" applyNumberFormat="1" applyFont="1" applyFill="1" applyBorder="1"/>
    <xf numFmtId="169" fontId="12" fillId="2" borderId="1" xfId="0" applyNumberFormat="1" applyFont="1" applyFill="1" applyBorder="1"/>
    <xf numFmtId="169" fontId="14" fillId="2" borderId="1" xfId="0" applyNumberFormat="1" applyFont="1" applyFill="1" applyBorder="1"/>
    <xf numFmtId="169" fontId="16" fillId="2" borderId="1" xfId="0" applyNumberFormat="1" applyFont="1" applyFill="1" applyBorder="1"/>
    <xf numFmtId="169" fontId="0" fillId="2" borderId="1" xfId="0" applyNumberFormat="1" applyFill="1" applyBorder="1"/>
    <xf numFmtId="169" fontId="0" fillId="2" borderId="0" xfId="0" applyNumberFormat="1" applyFill="1"/>
    <xf numFmtId="169" fontId="17" fillId="2" borderId="1" xfId="0" applyNumberFormat="1" applyFont="1" applyFill="1" applyBorder="1" applyAlignment="1">
      <alignment wrapText="1"/>
    </xf>
    <xf numFmtId="169" fontId="6" fillId="2" borderId="1" xfId="0" applyNumberFormat="1" applyFont="1" applyFill="1" applyBorder="1"/>
    <xf numFmtId="169" fontId="9" fillId="2" borderId="1" xfId="0" applyNumberFormat="1" applyFont="1" applyFill="1" applyBorder="1" applyAlignment="1">
      <alignment wrapText="1"/>
    </xf>
    <xf numFmtId="169" fontId="9" fillId="2" borderId="1" xfId="0" applyNumberFormat="1" applyFont="1" applyFill="1" applyBorder="1"/>
    <xf numFmtId="170" fontId="0" fillId="2" borderId="0" xfId="0" applyNumberFormat="1" applyFill="1"/>
    <xf numFmtId="169" fontId="19" fillId="2" borderId="1" xfId="0" applyNumberFormat="1" applyFont="1" applyFill="1" applyBorder="1"/>
    <xf numFmtId="169" fontId="19" fillId="2" borderId="1" xfId="0" applyNumberFormat="1" applyFont="1" applyFill="1" applyBorder="1" applyAlignment="1">
      <alignment wrapText="1"/>
    </xf>
    <xf numFmtId="0" fontId="1" fillId="2" borderId="0" xfId="0" applyFont="1" applyFill="1" applyAlignment="1">
      <alignment horizontal="center" wrapText="1"/>
    </xf>
    <xf numFmtId="170" fontId="4" fillId="2" borderId="1" xfId="0" applyNumberFormat="1" applyFont="1" applyFill="1" applyBorder="1"/>
    <xf numFmtId="0" fontId="13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/>
    <xf numFmtId="0" fontId="1" fillId="2" borderId="5" xfId="0" applyFont="1" applyFill="1" applyBorder="1"/>
    <xf numFmtId="0" fontId="1" fillId="2" borderId="2" xfId="0" applyFont="1" applyFill="1" applyBorder="1"/>
    <xf numFmtId="0" fontId="0" fillId="2" borderId="2" xfId="0" applyFill="1" applyBorder="1"/>
    <xf numFmtId="0" fontId="0" fillId="2" borderId="1" xfId="0" applyFill="1" applyBorder="1"/>
    <xf numFmtId="164" fontId="15" fillId="2" borderId="4" xfId="0" applyNumberFormat="1" applyFont="1" applyFill="1" applyBorder="1"/>
    <xf numFmtId="164" fontId="13" fillId="2" borderId="4" xfId="0" applyNumberFormat="1" applyFont="1" applyFill="1" applyBorder="1"/>
    <xf numFmtId="165" fontId="2" fillId="2" borderId="1" xfId="1" applyNumberFormat="1" applyFont="1" applyFill="1" applyBorder="1"/>
    <xf numFmtId="165" fontId="1" fillId="2" borderId="1" xfId="1" applyNumberFormat="1" applyFont="1" applyFill="1" applyBorder="1"/>
    <xf numFmtId="165" fontId="0" fillId="2" borderId="1" xfId="1" applyNumberFormat="1" applyFont="1" applyFill="1" applyBorder="1"/>
    <xf numFmtId="164" fontId="14" fillId="2" borderId="1" xfId="0" applyNumberFormat="1" applyFont="1" applyFill="1" applyBorder="1"/>
    <xf numFmtId="166" fontId="2" fillId="2" borderId="1" xfId="1" applyNumberFormat="1" applyFont="1" applyFill="1" applyBorder="1"/>
    <xf numFmtId="168" fontId="0" fillId="2" borderId="1" xfId="0" applyNumberFormat="1" applyFill="1" applyBorder="1"/>
    <xf numFmtId="165" fontId="2" fillId="2" borderId="3" xfId="1" applyNumberFormat="1" applyFont="1" applyFill="1" applyBorder="1"/>
    <xf numFmtId="165" fontId="1" fillId="2" borderId="3" xfId="1" applyNumberFormat="1" applyFont="1" applyFill="1" applyBorder="1"/>
    <xf numFmtId="165" fontId="0" fillId="2" borderId="3" xfId="1" applyNumberFormat="1" applyFont="1" applyFill="1" applyBorder="1"/>
    <xf numFmtId="0" fontId="0" fillId="2" borderId="3" xfId="0" applyFill="1" applyBorder="1"/>
    <xf numFmtId="164" fontId="3" fillId="2" borderId="0" xfId="0" applyNumberFormat="1" applyFont="1" applyFill="1" applyBorder="1"/>
    <xf numFmtId="164" fontId="4" fillId="2" borderId="0" xfId="0" applyNumberFormat="1" applyFont="1" applyFill="1" applyBorder="1"/>
    <xf numFmtId="164" fontId="3" fillId="2" borderId="0" xfId="0" applyNumberFormat="1" applyFont="1" applyFill="1" applyBorder="1" applyAlignment="1">
      <alignment wrapText="1"/>
    </xf>
    <xf numFmtId="164" fontId="9" fillId="2" borderId="0" xfId="0" applyNumberFormat="1" applyFont="1" applyFill="1" applyBorder="1"/>
    <xf numFmtId="49" fontId="1" fillId="2" borderId="6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G337"/>
  <sheetViews>
    <sheetView tabSelected="1" zoomScale="80" zoomScaleNormal="80" zoomScaleSheetLayoutView="80" workbookViewId="0">
      <pane xSplit="3" ySplit="7" topLeftCell="D330" activePane="bottomRight" state="frozen"/>
      <selection pane="topRight" activeCell="D1" sqref="D1"/>
      <selection pane="bottomLeft" activeCell="A9" sqref="A9"/>
      <selection pane="bottomRight" activeCell="AY6" sqref="AY6"/>
    </sheetView>
  </sheetViews>
  <sheetFormatPr defaultRowHeight="15" outlineLevelRow="1" outlineLevelCol="1"/>
  <cols>
    <col min="1" max="1" width="5.140625" style="1" customWidth="1"/>
    <col min="2" max="2" width="32.42578125" style="1" customWidth="1"/>
    <col min="3" max="3" width="12.42578125" style="1" customWidth="1"/>
    <col min="4" max="4" width="16.42578125" style="1" customWidth="1"/>
    <col min="5" max="5" width="15.28515625" style="1" customWidth="1"/>
    <col min="6" max="6" width="11.28515625" style="1" hidden="1" customWidth="1" outlineLevel="1"/>
    <col min="7" max="7" width="9.85546875" style="1" hidden="1" customWidth="1" outlineLevel="1"/>
    <col min="8" max="10" width="11.5703125" style="1" hidden="1" customWidth="1" outlineLevel="1"/>
    <col min="11" max="11" width="10" style="1" hidden="1" customWidth="1" outlineLevel="1"/>
    <col min="12" max="15" width="11.5703125" style="1" hidden="1" customWidth="1" outlineLevel="1"/>
    <col min="16" max="19" width="8.42578125" style="1" hidden="1" customWidth="1" outlineLevel="1"/>
    <col min="20" max="20" width="17" style="1" customWidth="1" collapsed="1"/>
    <col min="21" max="21" width="13.42578125" style="1" hidden="1" customWidth="1" outlineLevel="1"/>
    <col min="22" max="22" width="13.140625" style="1" hidden="1" customWidth="1" outlineLevel="1"/>
    <col min="23" max="23" width="13.28515625" style="1" hidden="1" customWidth="1" outlineLevel="1"/>
    <col min="24" max="24" width="12.7109375" style="1" hidden="1" customWidth="1" outlineLevel="1"/>
    <col min="25" max="25" width="14" style="1" hidden="1" customWidth="1" outlineLevel="1"/>
    <col min="26" max="26" width="12.42578125" style="1" hidden="1" customWidth="1" outlineLevel="1"/>
    <col min="27" max="27" width="11.85546875" style="1" hidden="1" customWidth="1" outlineLevel="1"/>
    <col min="28" max="28" width="12.140625" style="1" hidden="1" customWidth="1" outlineLevel="1"/>
    <col min="29" max="29" width="12.85546875" style="1" hidden="1" customWidth="1" outlineLevel="1"/>
    <col min="30" max="30" width="12" style="1" hidden="1" customWidth="1" outlineLevel="1"/>
    <col min="31" max="31" width="12.42578125" style="1" hidden="1" customWidth="1" outlineLevel="1"/>
    <col min="32" max="33" width="9.85546875" style="1" hidden="1" customWidth="1" outlineLevel="1"/>
    <col min="34" max="34" width="12.28515625" style="1" hidden="1" customWidth="1" outlineLevel="1"/>
    <col min="35" max="35" width="12" style="1" hidden="1" customWidth="1" outlineLevel="1"/>
    <col min="36" max="36" width="19.7109375" style="1" customWidth="1" collapsed="1"/>
    <col min="37" max="37" width="13" style="1" hidden="1" customWidth="1" outlineLevel="1"/>
    <col min="38" max="38" width="11.28515625" style="1" hidden="1" customWidth="1" outlineLevel="1"/>
    <col min="39" max="39" width="12" style="1" hidden="1" customWidth="1" outlineLevel="1"/>
    <col min="40" max="40" width="12.28515625" style="1" hidden="1" customWidth="1" outlineLevel="1"/>
    <col min="41" max="41" width="11.140625" style="1" hidden="1" customWidth="1" outlineLevel="1"/>
    <col min="42" max="42" width="12.42578125" style="1" hidden="1" customWidth="1" outlineLevel="1"/>
    <col min="43" max="43" width="11.42578125" style="1" hidden="1" customWidth="1" outlineLevel="1"/>
    <col min="44" max="44" width="13.5703125" style="1" hidden="1" customWidth="1" outlineLevel="1"/>
    <col min="45" max="45" width="11" style="1" hidden="1" customWidth="1" outlineLevel="1"/>
    <col min="46" max="46" width="11.42578125" style="1" hidden="1" customWidth="1" outlineLevel="1"/>
    <col min="47" max="47" width="11.7109375" style="1" hidden="1" customWidth="1" outlineLevel="1"/>
    <col min="48" max="48" width="12" style="1" hidden="1" customWidth="1" outlineLevel="1"/>
    <col min="49" max="49" width="9.140625" style="1" collapsed="1"/>
    <col min="50" max="50" width="9.140625" style="1"/>
    <col min="51" max="51" width="13" style="1" customWidth="1"/>
    <col min="60" max="16384" width="9.140625" style="1"/>
  </cols>
  <sheetData>
    <row r="1" spans="1:59" ht="18.75">
      <c r="E1" s="21" t="s">
        <v>137</v>
      </c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Z1" s="1"/>
      <c r="BA1" s="1"/>
      <c r="BB1" s="1"/>
      <c r="BC1" s="1"/>
      <c r="BD1" s="1"/>
      <c r="BE1" s="1"/>
      <c r="BF1" s="1"/>
      <c r="BG1" s="1"/>
    </row>
    <row r="2" spans="1:59" ht="18.75">
      <c r="E2" s="21" t="s">
        <v>138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Z2" s="1"/>
      <c r="BA2" s="1"/>
      <c r="BB2" s="1"/>
      <c r="BC2" s="1"/>
      <c r="BD2" s="1"/>
      <c r="BE2" s="1"/>
      <c r="BF2" s="1"/>
      <c r="BG2" s="1"/>
    </row>
    <row r="3" spans="1:59" ht="18.75">
      <c r="E3" s="21" t="s">
        <v>237</v>
      </c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Z3" s="1"/>
      <c r="BA3" s="1"/>
      <c r="BB3" s="1"/>
      <c r="BC3" s="1"/>
      <c r="BD3" s="1"/>
      <c r="BE3" s="1"/>
      <c r="BF3" s="1"/>
      <c r="BG3" s="1"/>
    </row>
    <row r="4" spans="1:59" ht="18.75"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Z4" s="1"/>
      <c r="BA4" s="1"/>
      <c r="BB4" s="1"/>
      <c r="BC4" s="1"/>
      <c r="BD4" s="1"/>
      <c r="BE4" s="1"/>
      <c r="BF4" s="1"/>
      <c r="BG4" s="1"/>
    </row>
    <row r="5" spans="1:59" ht="74.25" customHeight="1">
      <c r="A5" s="72" t="s">
        <v>87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40"/>
      <c r="AL5" s="42"/>
      <c r="AM5" s="43"/>
      <c r="AN5" s="43"/>
      <c r="AO5" s="43"/>
      <c r="AZ5" s="1"/>
      <c r="BA5" s="1"/>
      <c r="BB5" s="1"/>
      <c r="BC5" s="1"/>
      <c r="BD5" s="1"/>
      <c r="BE5" s="1"/>
      <c r="BF5" s="1"/>
      <c r="BG5" s="1"/>
    </row>
    <row r="6" spans="1:59" ht="30.75" customHeight="1" thickBot="1">
      <c r="A6" s="73" t="s">
        <v>0</v>
      </c>
      <c r="B6" s="74" t="s">
        <v>1</v>
      </c>
      <c r="C6" s="73" t="s">
        <v>2</v>
      </c>
      <c r="D6" s="75" t="s">
        <v>186</v>
      </c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44"/>
      <c r="AL6" s="21"/>
      <c r="AM6" s="21"/>
      <c r="AN6" s="21"/>
      <c r="AO6" s="45"/>
      <c r="AZ6" s="1"/>
      <c r="BA6" s="1"/>
      <c r="BB6" s="1"/>
      <c r="BC6" s="1"/>
      <c r="BD6" s="1"/>
      <c r="BE6" s="1"/>
      <c r="BF6" s="1"/>
      <c r="BG6" s="1"/>
    </row>
    <row r="7" spans="1:59" ht="18.75">
      <c r="A7" s="73"/>
      <c r="B7" s="74"/>
      <c r="C7" s="73"/>
      <c r="D7" s="2" t="s">
        <v>3</v>
      </c>
      <c r="E7" s="2">
        <v>2011</v>
      </c>
      <c r="F7" s="8" t="s">
        <v>72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>
        <v>2012</v>
      </c>
      <c r="U7" s="8" t="s">
        <v>72</v>
      </c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>
        <v>2013</v>
      </c>
      <c r="AK7" s="46" t="s">
        <v>72</v>
      </c>
      <c r="AL7" s="47"/>
      <c r="AM7" s="47"/>
      <c r="AN7" s="47"/>
      <c r="AO7" s="47"/>
      <c r="AP7" s="48"/>
      <c r="AQ7" s="48"/>
      <c r="AR7" s="48"/>
      <c r="AS7" s="48"/>
      <c r="AT7" s="49"/>
      <c r="AU7" s="49"/>
      <c r="AV7" s="49"/>
      <c r="AZ7" s="1"/>
      <c r="BA7" s="1"/>
      <c r="BB7" s="1"/>
      <c r="BC7" s="1"/>
      <c r="BD7" s="1"/>
      <c r="BE7" s="1"/>
      <c r="BF7" s="1"/>
      <c r="BG7" s="1"/>
    </row>
    <row r="8" spans="1:59" ht="75.75" customHeight="1">
      <c r="A8" s="3" t="s">
        <v>23</v>
      </c>
      <c r="B8" s="4" t="s">
        <v>4</v>
      </c>
      <c r="C8" s="5" t="s">
        <v>6</v>
      </c>
      <c r="D8" s="24">
        <f>E8+T8+AJ8</f>
        <v>13758.41265</v>
      </c>
      <c r="E8" s="24">
        <f>E9+E33+E39+E36+E43+E41+E45+E47+E49+E53+E60+E62+E65+E67+E69+E71+E73+E75+E77+E79+E81+E83+E85+E87+E89+E91+E93+E95</f>
        <v>1922.27061</v>
      </c>
      <c r="F8" s="24">
        <f t="shared" ref="F8:AJ8" si="0">F9+F33+F39+F36+F43+F41+F45+F47+F49+F53+F60+F62+F65+F67+F69+F71+F73+F75+F77+F79+F81+F83+F85+F87+F89+F91+F93+F95</f>
        <v>0</v>
      </c>
      <c r="G8" s="24">
        <f t="shared" si="0"/>
        <v>0</v>
      </c>
      <c r="H8" s="24">
        <f t="shared" si="0"/>
        <v>0</v>
      </c>
      <c r="I8" s="24">
        <f t="shared" si="0"/>
        <v>0</v>
      </c>
      <c r="J8" s="24">
        <f t="shared" si="0"/>
        <v>0</v>
      </c>
      <c r="K8" s="24">
        <f t="shared" si="0"/>
        <v>0</v>
      </c>
      <c r="L8" s="24">
        <f t="shared" si="0"/>
        <v>0</v>
      </c>
      <c r="M8" s="24">
        <f t="shared" si="0"/>
        <v>0</v>
      </c>
      <c r="N8" s="24">
        <f t="shared" si="0"/>
        <v>0</v>
      </c>
      <c r="O8" s="24">
        <f t="shared" si="0"/>
        <v>0</v>
      </c>
      <c r="P8" s="24">
        <f t="shared" si="0"/>
        <v>0</v>
      </c>
      <c r="Q8" s="24">
        <f t="shared" si="0"/>
        <v>0</v>
      </c>
      <c r="R8" s="24">
        <f t="shared" si="0"/>
        <v>0</v>
      </c>
      <c r="S8" s="24">
        <f t="shared" si="0"/>
        <v>0</v>
      </c>
      <c r="T8" s="24">
        <f t="shared" si="0"/>
        <v>3419.3303999999998</v>
      </c>
      <c r="U8" s="24">
        <f t="shared" si="0"/>
        <v>18863.919000000005</v>
      </c>
      <c r="V8" s="24">
        <f t="shared" si="0"/>
        <v>2627.3049999999998</v>
      </c>
      <c r="W8" s="24">
        <f t="shared" si="0"/>
        <v>7575.8540000000012</v>
      </c>
      <c r="X8" s="24">
        <f t="shared" si="0"/>
        <v>100</v>
      </c>
      <c r="Y8" s="24">
        <f t="shared" si="0"/>
        <v>3251.4859999999999</v>
      </c>
      <c r="Z8" s="24">
        <f t="shared" si="0"/>
        <v>611.35500000000002</v>
      </c>
      <c r="AA8" s="24">
        <f t="shared" si="0"/>
        <v>412.36500000000001</v>
      </c>
      <c r="AB8" s="24">
        <f t="shared" si="0"/>
        <v>266.45600000000002</v>
      </c>
      <c r="AC8" s="24">
        <f t="shared" si="0"/>
        <v>326.5</v>
      </c>
      <c r="AD8" s="24">
        <f t="shared" si="0"/>
        <v>1057.2280000000001</v>
      </c>
      <c r="AE8" s="24">
        <f t="shared" si="0"/>
        <v>407.34399999999999</v>
      </c>
      <c r="AF8" s="24">
        <f t="shared" si="0"/>
        <v>80</v>
      </c>
      <c r="AG8" s="24">
        <f t="shared" si="0"/>
        <v>97.003</v>
      </c>
      <c r="AH8" s="24">
        <f t="shared" si="0"/>
        <v>1828.4789999999998</v>
      </c>
      <c r="AI8" s="24">
        <f t="shared" si="0"/>
        <v>222.54400000000001</v>
      </c>
      <c r="AJ8" s="24">
        <f t="shared" si="0"/>
        <v>8416.8116399999999</v>
      </c>
      <c r="AK8" s="24">
        <f t="shared" ref="AK8:AV8" si="1">AK9+AK33+AK39+AK36+AK43+AK41+AK45+AK47+AK49+AK53+AK60+AK62+AK65+AK67+AK69+AK71+AK73+AK75+AK77+AK79+AK81</f>
        <v>15279.33</v>
      </c>
      <c r="AL8" s="24">
        <f t="shared" si="1"/>
        <v>1931.3230000000001</v>
      </c>
      <c r="AM8" s="24">
        <f t="shared" si="1"/>
        <v>2400.0360000000001</v>
      </c>
      <c r="AN8" s="24">
        <f t="shared" si="1"/>
        <v>362.80900000000003</v>
      </c>
      <c r="AO8" s="24">
        <f t="shared" si="1"/>
        <v>698.81799999999998</v>
      </c>
      <c r="AP8" s="24">
        <f t="shared" si="1"/>
        <v>80.242999999999995</v>
      </c>
      <c r="AQ8" s="24">
        <f t="shared" si="1"/>
        <v>1295.492</v>
      </c>
      <c r="AR8" s="24">
        <f t="shared" si="1"/>
        <v>2154.92</v>
      </c>
      <c r="AS8" s="24">
        <f t="shared" si="1"/>
        <v>453.09199999999998</v>
      </c>
      <c r="AT8" s="24">
        <f t="shared" si="1"/>
        <v>3906.4030000000002</v>
      </c>
      <c r="AU8" s="24">
        <f t="shared" si="1"/>
        <v>348.35300000000001</v>
      </c>
      <c r="AV8" s="24">
        <f t="shared" si="1"/>
        <v>1647.8410000000001</v>
      </c>
      <c r="AZ8" s="1"/>
      <c r="BA8" s="1"/>
      <c r="BB8" s="1"/>
      <c r="BC8" s="1"/>
      <c r="BD8" s="1"/>
      <c r="BE8" s="1"/>
      <c r="BF8" s="1"/>
      <c r="BG8" s="1"/>
    </row>
    <row r="9" spans="1:59" ht="25.5" customHeight="1">
      <c r="A9" s="6" t="s">
        <v>5</v>
      </c>
      <c r="B9" s="7" t="s">
        <v>161</v>
      </c>
      <c r="C9" s="8"/>
      <c r="D9" s="24">
        <f>E9+T9+AJ9</f>
        <v>326.84370000000001</v>
      </c>
      <c r="E9" s="25">
        <f>SUM(E10:E32)</f>
        <v>133.28199999999998</v>
      </c>
      <c r="F9" s="25">
        <f t="shared" ref="F9:AV9" si="2">SUM(F10:F32)</f>
        <v>0</v>
      </c>
      <c r="G9" s="25">
        <f t="shared" si="2"/>
        <v>0</v>
      </c>
      <c r="H9" s="25">
        <f t="shared" si="2"/>
        <v>0</v>
      </c>
      <c r="I9" s="25">
        <f t="shared" si="2"/>
        <v>0</v>
      </c>
      <c r="J9" s="25">
        <f t="shared" si="2"/>
        <v>0</v>
      </c>
      <c r="K9" s="25">
        <f t="shared" si="2"/>
        <v>0</v>
      </c>
      <c r="L9" s="25">
        <f t="shared" si="2"/>
        <v>0</v>
      </c>
      <c r="M9" s="25">
        <f t="shared" si="2"/>
        <v>0</v>
      </c>
      <c r="N9" s="25">
        <f t="shared" si="2"/>
        <v>0</v>
      </c>
      <c r="O9" s="25">
        <f t="shared" si="2"/>
        <v>0</v>
      </c>
      <c r="P9" s="25">
        <f t="shared" si="2"/>
        <v>0</v>
      </c>
      <c r="Q9" s="25">
        <f t="shared" si="2"/>
        <v>0</v>
      </c>
      <c r="R9" s="25">
        <f t="shared" si="2"/>
        <v>0</v>
      </c>
      <c r="S9" s="25">
        <f t="shared" si="2"/>
        <v>0</v>
      </c>
      <c r="T9" s="25">
        <f t="shared" si="2"/>
        <v>193.5617</v>
      </c>
      <c r="U9" s="25">
        <f t="shared" si="2"/>
        <v>18863.919000000005</v>
      </c>
      <c r="V9" s="25">
        <f t="shared" si="2"/>
        <v>2627.3049999999998</v>
      </c>
      <c r="W9" s="25">
        <f t="shared" si="2"/>
        <v>7575.8540000000012</v>
      </c>
      <c r="X9" s="25">
        <f t="shared" si="2"/>
        <v>100</v>
      </c>
      <c r="Y9" s="25">
        <f t="shared" si="2"/>
        <v>3251.4859999999999</v>
      </c>
      <c r="Z9" s="25">
        <f t="shared" si="2"/>
        <v>611.35500000000002</v>
      </c>
      <c r="AA9" s="25">
        <f t="shared" si="2"/>
        <v>412.36500000000001</v>
      </c>
      <c r="AB9" s="25">
        <f t="shared" si="2"/>
        <v>266.45600000000002</v>
      </c>
      <c r="AC9" s="25">
        <f t="shared" si="2"/>
        <v>326.5</v>
      </c>
      <c r="AD9" s="25">
        <f t="shared" si="2"/>
        <v>1057.2280000000001</v>
      </c>
      <c r="AE9" s="25">
        <f t="shared" si="2"/>
        <v>407.34399999999999</v>
      </c>
      <c r="AF9" s="25">
        <f t="shared" si="2"/>
        <v>80</v>
      </c>
      <c r="AG9" s="25">
        <f t="shared" si="2"/>
        <v>97.003</v>
      </c>
      <c r="AH9" s="25">
        <f t="shared" si="2"/>
        <v>1828.4789999999998</v>
      </c>
      <c r="AI9" s="25">
        <f t="shared" si="2"/>
        <v>222.54400000000001</v>
      </c>
      <c r="AJ9" s="25">
        <f t="shared" si="2"/>
        <v>0</v>
      </c>
      <c r="AK9" s="50">
        <f t="shared" si="2"/>
        <v>15279.33</v>
      </c>
      <c r="AL9" s="50">
        <f t="shared" si="2"/>
        <v>1931.3230000000001</v>
      </c>
      <c r="AM9" s="50">
        <f t="shared" si="2"/>
        <v>2400.0360000000001</v>
      </c>
      <c r="AN9" s="50">
        <f t="shared" si="2"/>
        <v>362.80900000000003</v>
      </c>
      <c r="AO9" s="50">
        <f t="shared" si="2"/>
        <v>698.81799999999998</v>
      </c>
      <c r="AP9" s="50">
        <f t="shared" si="2"/>
        <v>80.242999999999995</v>
      </c>
      <c r="AQ9" s="50">
        <f t="shared" si="2"/>
        <v>1295.492</v>
      </c>
      <c r="AR9" s="50">
        <f t="shared" si="2"/>
        <v>2154.92</v>
      </c>
      <c r="AS9" s="50">
        <f t="shared" si="2"/>
        <v>453.09199999999998</v>
      </c>
      <c r="AT9" s="50">
        <f t="shared" si="2"/>
        <v>3906.4030000000002</v>
      </c>
      <c r="AU9" s="50">
        <f t="shared" si="2"/>
        <v>348.35300000000001</v>
      </c>
      <c r="AV9" s="50">
        <f t="shared" si="2"/>
        <v>1647.8410000000001</v>
      </c>
      <c r="AZ9" s="1"/>
      <c r="BA9" s="1"/>
      <c r="BB9" s="1"/>
      <c r="BC9" s="1"/>
      <c r="BD9" s="1"/>
      <c r="BE9" s="1"/>
      <c r="BF9" s="1"/>
      <c r="BG9" s="1"/>
    </row>
    <row r="10" spans="1:59" ht="18.75" hidden="1" outlineLevel="1">
      <c r="A10" s="6"/>
      <c r="B10" s="9" t="s">
        <v>92</v>
      </c>
      <c r="C10" s="8"/>
      <c r="D10" s="26">
        <f>E10+T10+AJ10</f>
        <v>0</v>
      </c>
      <c r="E10" s="27"/>
      <c r="F10" s="28">
        <f>SUM(G10:S10)</f>
        <v>0</v>
      </c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7"/>
      <c r="U10" s="28">
        <f>SUM(V10:AI10)</f>
        <v>2127.3679999999999</v>
      </c>
      <c r="V10" s="29"/>
      <c r="W10" s="29">
        <v>349.46899999999999</v>
      </c>
      <c r="X10" s="29"/>
      <c r="Y10" s="29"/>
      <c r="Z10" s="29"/>
      <c r="AA10" s="29"/>
      <c r="AB10" s="29"/>
      <c r="AC10" s="29"/>
      <c r="AD10" s="29">
        <v>452.75700000000001</v>
      </c>
      <c r="AE10" s="29"/>
      <c r="AF10" s="29"/>
      <c r="AG10" s="29"/>
      <c r="AH10" s="29">
        <v>1102.598</v>
      </c>
      <c r="AI10" s="29">
        <v>222.54400000000001</v>
      </c>
      <c r="AJ10" s="27"/>
      <c r="AK10" s="51">
        <f>SUM(AL10:AV10)</f>
        <v>1200.4270000000001</v>
      </c>
      <c r="AL10" s="52">
        <v>320.09899999999999</v>
      </c>
      <c r="AM10" s="52"/>
      <c r="AN10" s="52"/>
      <c r="AO10" s="53"/>
      <c r="AP10" s="54"/>
      <c r="AQ10" s="49"/>
      <c r="AR10" s="49"/>
      <c r="AS10" s="55">
        <v>60.439</v>
      </c>
      <c r="AT10" s="49">
        <v>819.88900000000001</v>
      </c>
      <c r="AU10" s="49"/>
      <c r="AV10" s="49"/>
      <c r="AZ10" s="1"/>
      <c r="BA10" s="1"/>
      <c r="BB10" s="1"/>
      <c r="BC10" s="1"/>
      <c r="BD10" s="1"/>
      <c r="BE10" s="1"/>
      <c r="BF10" s="1"/>
      <c r="BG10" s="1"/>
    </row>
    <row r="11" spans="1:59" ht="18.75" hidden="1" outlineLevel="1">
      <c r="A11" s="6"/>
      <c r="B11" s="9" t="s">
        <v>93</v>
      </c>
      <c r="C11" s="8"/>
      <c r="D11" s="26">
        <f t="shared" ref="D11:D32" si="3">E11+T11+AJ11</f>
        <v>0</v>
      </c>
      <c r="E11" s="27"/>
      <c r="F11" s="28">
        <f t="shared" ref="F11:F32" si="4">SUM(G11:S11)</f>
        <v>0</v>
      </c>
      <c r="G11" s="29"/>
      <c r="H11" s="29"/>
      <c r="I11" s="29"/>
      <c r="J11" s="29"/>
      <c r="K11" s="30"/>
      <c r="L11" s="29"/>
      <c r="M11" s="29"/>
      <c r="N11" s="29"/>
      <c r="O11" s="29"/>
      <c r="P11" s="29"/>
      <c r="Q11" s="29"/>
      <c r="R11" s="29"/>
      <c r="S11" s="29"/>
      <c r="T11" s="27"/>
      <c r="U11" s="28">
        <f t="shared" ref="U11:U32" si="5">SUM(V11:AI11)</f>
        <v>151.06</v>
      </c>
      <c r="V11" s="29"/>
      <c r="W11" s="29">
        <v>50</v>
      </c>
      <c r="X11" s="29"/>
      <c r="Y11" s="29"/>
      <c r="Z11" s="29"/>
      <c r="AA11" s="29"/>
      <c r="AB11" s="29"/>
      <c r="AC11" s="29">
        <v>101.06</v>
      </c>
      <c r="AD11" s="29"/>
      <c r="AE11" s="29"/>
      <c r="AF11" s="29"/>
      <c r="AG11" s="29"/>
      <c r="AH11" s="29"/>
      <c r="AI11" s="29"/>
      <c r="AJ11" s="27"/>
      <c r="AK11" s="51">
        <f t="shared" ref="AK11:AK32" si="6">SUM(AL11:AV11)</f>
        <v>1348.6970000000001</v>
      </c>
      <c r="AL11" s="52"/>
      <c r="AM11" s="52"/>
      <c r="AN11" s="52"/>
      <c r="AO11" s="53"/>
      <c r="AP11" s="54"/>
      <c r="AQ11" s="55"/>
      <c r="AR11" s="49">
        <v>288.25799999999998</v>
      </c>
      <c r="AS11" s="49">
        <v>60.439</v>
      </c>
      <c r="AT11" s="49">
        <v>1000</v>
      </c>
      <c r="AU11" s="49"/>
      <c r="AV11" s="49"/>
      <c r="AZ11" s="1"/>
      <c r="BA11" s="1"/>
      <c r="BB11" s="1"/>
      <c r="BC11" s="1"/>
      <c r="BD11" s="1"/>
      <c r="BE11" s="1"/>
      <c r="BF11" s="1"/>
      <c r="BG11" s="1"/>
    </row>
    <row r="12" spans="1:59" ht="18.75" collapsed="1">
      <c r="A12" s="6"/>
      <c r="B12" s="9" t="s">
        <v>91</v>
      </c>
      <c r="C12" s="8"/>
      <c r="D12" s="26">
        <f t="shared" si="3"/>
        <v>133.19999999999999</v>
      </c>
      <c r="E12" s="27">
        <v>35</v>
      </c>
      <c r="F12" s="28">
        <f t="shared" si="4"/>
        <v>0</v>
      </c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7">
        <v>98.2</v>
      </c>
      <c r="U12" s="28">
        <f>SUM(V12:AI12)</f>
        <v>1510.1569999999999</v>
      </c>
      <c r="V12" s="29">
        <v>495.25700000000001</v>
      </c>
      <c r="W12" s="29">
        <v>483.41899999999998</v>
      </c>
      <c r="X12" s="29"/>
      <c r="Y12" s="29"/>
      <c r="Z12" s="29"/>
      <c r="AA12" s="29">
        <v>391.48099999999999</v>
      </c>
      <c r="AB12" s="29"/>
      <c r="AC12" s="29"/>
      <c r="AD12" s="29">
        <v>140</v>
      </c>
      <c r="AE12" s="29"/>
      <c r="AF12" s="29"/>
      <c r="AG12" s="29"/>
      <c r="AH12" s="29"/>
      <c r="AI12" s="29"/>
      <c r="AJ12" s="27"/>
      <c r="AK12" s="51">
        <f t="shared" si="6"/>
        <v>542.29600000000005</v>
      </c>
      <c r="AM12" s="52"/>
      <c r="AN12" s="52"/>
      <c r="AO12" s="53"/>
      <c r="AP12" s="54"/>
      <c r="AQ12" s="55">
        <v>150</v>
      </c>
      <c r="AR12" s="49"/>
      <c r="AS12" s="49"/>
      <c r="AT12" s="49"/>
      <c r="AU12" s="49">
        <v>159.053</v>
      </c>
      <c r="AV12" s="49">
        <v>233.24299999999999</v>
      </c>
      <c r="AZ12" s="1"/>
      <c r="BA12" s="1"/>
      <c r="BB12" s="1"/>
      <c r="BC12" s="1"/>
      <c r="BD12" s="1"/>
      <c r="BE12" s="1"/>
      <c r="BF12" s="1"/>
      <c r="BG12" s="1"/>
    </row>
    <row r="13" spans="1:59" ht="18.75">
      <c r="A13" s="6"/>
      <c r="B13" s="9" t="s">
        <v>94</v>
      </c>
      <c r="C13" s="8"/>
      <c r="D13" s="26">
        <f t="shared" si="3"/>
        <v>0</v>
      </c>
      <c r="E13" s="27"/>
      <c r="F13" s="28">
        <f t="shared" si="4"/>
        <v>0</v>
      </c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31"/>
      <c r="S13" s="31"/>
      <c r="T13" s="27"/>
      <c r="U13" s="28">
        <f t="shared" si="5"/>
        <v>987.43599999999992</v>
      </c>
      <c r="V13" s="29">
        <v>221.411</v>
      </c>
      <c r="W13" s="29">
        <v>766.02499999999998</v>
      </c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7"/>
      <c r="AK13" s="51">
        <f t="shared" si="6"/>
        <v>108.627</v>
      </c>
      <c r="AL13" s="52"/>
      <c r="AM13" s="52"/>
      <c r="AN13" s="52"/>
      <c r="AO13" s="53"/>
      <c r="AP13" s="54"/>
      <c r="AQ13" s="49"/>
      <c r="AR13" s="49"/>
      <c r="AS13" s="55">
        <v>108.627</v>
      </c>
      <c r="AT13" s="49"/>
      <c r="AU13" s="49"/>
      <c r="AV13" s="49"/>
      <c r="AZ13" s="1"/>
      <c r="BA13" s="1"/>
      <c r="BB13" s="1"/>
      <c r="BC13" s="1"/>
      <c r="BD13" s="1"/>
      <c r="BE13" s="1"/>
      <c r="BF13" s="1"/>
      <c r="BG13" s="1"/>
    </row>
    <row r="14" spans="1:59" ht="18.75">
      <c r="A14" s="6"/>
      <c r="B14" s="9" t="s">
        <v>95</v>
      </c>
      <c r="C14" s="8"/>
      <c r="D14" s="26">
        <f t="shared" si="3"/>
        <v>18.318000000000001</v>
      </c>
      <c r="E14" s="27">
        <v>18.318000000000001</v>
      </c>
      <c r="F14" s="28">
        <f>SUM(G14:S14)</f>
        <v>0</v>
      </c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7"/>
      <c r="U14" s="28">
        <f t="shared" si="5"/>
        <v>3313.116</v>
      </c>
      <c r="V14" s="29">
        <v>1177.0350000000001</v>
      </c>
      <c r="W14" s="29">
        <v>1410.2</v>
      </c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32">
        <v>725.88099999999997</v>
      </c>
      <c r="AI14" s="29"/>
      <c r="AJ14" s="27"/>
      <c r="AK14" s="51">
        <f t="shared" si="6"/>
        <v>2296.8620000000001</v>
      </c>
      <c r="AL14" s="52"/>
      <c r="AM14" s="56">
        <v>1000.0359999999999</v>
      </c>
      <c r="AN14" s="52"/>
      <c r="AO14" s="53"/>
      <c r="AP14" s="54"/>
      <c r="AQ14" s="49"/>
      <c r="AR14" s="49">
        <v>67.159000000000006</v>
      </c>
      <c r="AS14" s="49"/>
      <c r="AT14" s="49">
        <v>1117.0409999999999</v>
      </c>
      <c r="AU14" s="49"/>
      <c r="AV14" s="49">
        <v>112.626</v>
      </c>
      <c r="AZ14" s="1"/>
      <c r="BA14" s="1"/>
      <c r="BB14" s="1"/>
      <c r="BC14" s="1"/>
      <c r="BD14" s="1"/>
      <c r="BE14" s="1"/>
      <c r="BF14" s="1"/>
      <c r="BG14" s="1"/>
    </row>
    <row r="15" spans="1:59" ht="18.75" hidden="1" outlineLevel="1">
      <c r="A15" s="8"/>
      <c r="B15" s="9" t="s">
        <v>96</v>
      </c>
      <c r="C15" s="8"/>
      <c r="D15" s="26">
        <f t="shared" si="3"/>
        <v>0</v>
      </c>
      <c r="E15" s="27"/>
      <c r="F15" s="28">
        <f t="shared" si="4"/>
        <v>0</v>
      </c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7"/>
      <c r="U15" s="28">
        <f t="shared" si="5"/>
        <v>651.79999999999995</v>
      </c>
      <c r="V15" s="29"/>
      <c r="W15" s="29"/>
      <c r="X15" s="29"/>
      <c r="Y15" s="29">
        <v>651.79999999999995</v>
      </c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7"/>
      <c r="AK15" s="51">
        <f t="shared" si="6"/>
        <v>0</v>
      </c>
      <c r="AL15" s="52"/>
      <c r="AM15" s="52"/>
      <c r="AN15" s="52"/>
      <c r="AO15" s="53"/>
      <c r="AP15" s="54"/>
      <c r="AQ15" s="49"/>
      <c r="AR15" s="49"/>
      <c r="AS15" s="49"/>
      <c r="AT15" s="49"/>
      <c r="AU15" s="49"/>
      <c r="AV15" s="49"/>
      <c r="AZ15" s="1"/>
      <c r="BA15" s="1"/>
      <c r="BB15" s="1"/>
      <c r="BC15" s="1"/>
      <c r="BD15" s="1"/>
      <c r="BE15" s="1"/>
      <c r="BF15" s="1"/>
      <c r="BG15" s="1"/>
    </row>
    <row r="16" spans="1:59" ht="18.75" hidden="1" outlineLevel="1">
      <c r="A16" s="8"/>
      <c r="B16" s="9" t="s">
        <v>97</v>
      </c>
      <c r="C16" s="8"/>
      <c r="D16" s="26">
        <f t="shared" si="3"/>
        <v>0</v>
      </c>
      <c r="E16" s="27"/>
      <c r="F16" s="28">
        <f t="shared" si="4"/>
        <v>0</v>
      </c>
      <c r="G16" s="29"/>
      <c r="H16" s="32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7"/>
      <c r="U16" s="28">
        <f t="shared" si="5"/>
        <v>1713.164</v>
      </c>
      <c r="V16" s="29"/>
      <c r="W16" s="29">
        <v>481.12200000000001</v>
      </c>
      <c r="X16" s="29"/>
      <c r="Y16" s="29">
        <v>774.60400000000004</v>
      </c>
      <c r="Z16" s="29">
        <v>222.982</v>
      </c>
      <c r="AA16" s="29"/>
      <c r="AB16" s="32">
        <v>234.45599999999999</v>
      </c>
      <c r="AC16" s="29"/>
      <c r="AD16" s="29"/>
      <c r="AE16" s="29"/>
      <c r="AF16" s="29"/>
      <c r="AG16" s="29"/>
      <c r="AH16" s="29"/>
      <c r="AI16" s="29"/>
      <c r="AJ16" s="27"/>
      <c r="AK16" s="51">
        <f t="shared" si="6"/>
        <v>34.408999999999999</v>
      </c>
      <c r="AL16" s="52"/>
      <c r="AM16" s="52"/>
      <c r="AN16" s="52"/>
      <c r="AO16" s="53"/>
      <c r="AP16" s="54"/>
      <c r="AQ16" s="49"/>
      <c r="AR16" s="49"/>
      <c r="AS16" s="49"/>
      <c r="AT16" s="49"/>
      <c r="AU16" s="49"/>
      <c r="AV16" s="49">
        <v>34.408999999999999</v>
      </c>
      <c r="AZ16" s="1"/>
      <c r="BA16" s="1"/>
      <c r="BB16" s="1"/>
      <c r="BC16" s="1"/>
      <c r="BD16" s="1"/>
      <c r="BE16" s="1"/>
      <c r="BF16" s="1"/>
      <c r="BG16" s="1"/>
    </row>
    <row r="17" spans="1:59" ht="18.75" hidden="1" outlineLevel="1">
      <c r="A17" s="8"/>
      <c r="B17" s="9" t="s">
        <v>98</v>
      </c>
      <c r="C17" s="8"/>
      <c r="D17" s="26">
        <f t="shared" si="3"/>
        <v>0</v>
      </c>
      <c r="E17" s="27"/>
      <c r="F17" s="28">
        <f t="shared" si="4"/>
        <v>0</v>
      </c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7"/>
      <c r="U17" s="28">
        <f t="shared" si="5"/>
        <v>596.57600000000002</v>
      </c>
      <c r="V17" s="29"/>
      <c r="W17" s="29">
        <v>538.29200000000003</v>
      </c>
      <c r="X17" s="29"/>
      <c r="Y17" s="29"/>
      <c r="Z17" s="29"/>
      <c r="AA17" s="29"/>
      <c r="AB17" s="29"/>
      <c r="AC17" s="29"/>
      <c r="AD17" s="29">
        <v>58.283999999999999</v>
      </c>
      <c r="AE17" s="29"/>
      <c r="AF17" s="29"/>
      <c r="AG17" s="29"/>
      <c r="AH17" s="29"/>
      <c r="AI17" s="29"/>
      <c r="AJ17" s="27"/>
      <c r="AK17" s="51">
        <f t="shared" si="6"/>
        <v>1516.3310000000001</v>
      </c>
      <c r="AL17" s="52">
        <v>304.72500000000002</v>
      </c>
      <c r="AM17" s="52"/>
      <c r="AN17" s="52"/>
      <c r="AO17" s="53"/>
      <c r="AP17" s="54"/>
      <c r="AQ17" s="49"/>
      <c r="AR17" s="49"/>
      <c r="AS17" s="49">
        <v>129.03899999999999</v>
      </c>
      <c r="AT17" s="49">
        <v>969.47299999999996</v>
      </c>
      <c r="AU17" s="49">
        <v>113.09399999999999</v>
      </c>
      <c r="AV17" s="49"/>
      <c r="AZ17" s="1"/>
      <c r="BA17" s="1"/>
      <c r="BB17" s="1"/>
      <c r="BC17" s="1"/>
      <c r="BD17" s="1"/>
      <c r="BE17" s="1"/>
      <c r="BF17" s="1"/>
      <c r="BG17" s="1"/>
    </row>
    <row r="18" spans="1:59" ht="18.75" hidden="1" outlineLevel="1">
      <c r="A18" s="8"/>
      <c r="B18" s="9" t="s">
        <v>99</v>
      </c>
      <c r="C18" s="8"/>
      <c r="D18" s="26">
        <f t="shared" si="3"/>
        <v>0</v>
      </c>
      <c r="E18" s="27"/>
      <c r="F18" s="28">
        <f t="shared" si="4"/>
        <v>0</v>
      </c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7"/>
      <c r="U18" s="28">
        <f t="shared" si="5"/>
        <v>0</v>
      </c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7"/>
      <c r="AK18" s="51">
        <f t="shared" si="6"/>
        <v>271</v>
      </c>
      <c r="AL18" s="52"/>
      <c r="AM18" s="52"/>
      <c r="AN18" s="52"/>
      <c r="AO18" s="53"/>
      <c r="AP18" s="54"/>
      <c r="AQ18" s="49"/>
      <c r="AR18" s="49"/>
      <c r="AS18" s="49"/>
      <c r="AT18" s="49"/>
      <c r="AU18" s="49"/>
      <c r="AV18" s="57">
        <v>271</v>
      </c>
      <c r="AZ18" s="1"/>
      <c r="BA18" s="1"/>
      <c r="BB18" s="1"/>
      <c r="BC18" s="1"/>
      <c r="BD18" s="1"/>
      <c r="BE18" s="1"/>
      <c r="BF18" s="1"/>
      <c r="BG18" s="1"/>
    </row>
    <row r="19" spans="1:59" ht="18.75" hidden="1" outlineLevel="1">
      <c r="A19" s="8"/>
      <c r="B19" s="9" t="s">
        <v>100</v>
      </c>
      <c r="C19" s="8"/>
      <c r="D19" s="26">
        <f t="shared" si="3"/>
        <v>0</v>
      </c>
      <c r="E19" s="27"/>
      <c r="F19" s="28">
        <f t="shared" si="4"/>
        <v>0</v>
      </c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7"/>
      <c r="U19" s="28">
        <f t="shared" si="5"/>
        <v>913.60199999999998</v>
      </c>
      <c r="V19" s="29">
        <v>733.60199999999998</v>
      </c>
      <c r="W19" s="29"/>
      <c r="X19" s="29">
        <v>100</v>
      </c>
      <c r="Y19" s="29">
        <v>80</v>
      </c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7"/>
      <c r="AK19" s="51">
        <f t="shared" si="6"/>
        <v>1061.627</v>
      </c>
      <c r="AL19" s="52"/>
      <c r="AM19" s="52"/>
      <c r="AN19" s="52">
        <v>362.80900000000003</v>
      </c>
      <c r="AO19" s="52">
        <v>698.81799999999998</v>
      </c>
      <c r="AP19" s="54"/>
      <c r="AQ19" s="49"/>
      <c r="AR19" s="49"/>
      <c r="AS19" s="49"/>
      <c r="AT19" s="49"/>
      <c r="AU19" s="49"/>
      <c r="AV19" s="49"/>
      <c r="AZ19" s="1"/>
      <c r="BA19" s="1"/>
      <c r="BB19" s="1"/>
      <c r="BC19" s="1"/>
      <c r="BD19" s="1"/>
      <c r="BE19" s="1"/>
      <c r="BF19" s="1"/>
      <c r="BG19" s="1"/>
    </row>
    <row r="20" spans="1:59" ht="18.75" hidden="1" outlineLevel="1">
      <c r="A20" s="8"/>
      <c r="B20" s="9" t="s">
        <v>101</v>
      </c>
      <c r="C20" s="8"/>
      <c r="D20" s="26">
        <f t="shared" si="3"/>
        <v>0</v>
      </c>
      <c r="E20" s="27"/>
      <c r="F20" s="28">
        <f t="shared" si="4"/>
        <v>0</v>
      </c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7"/>
      <c r="U20" s="28">
        <f t="shared" si="5"/>
        <v>652.83100000000002</v>
      </c>
      <c r="V20" s="29"/>
      <c r="W20" s="29">
        <v>47.594999999999999</v>
      </c>
      <c r="X20" s="29"/>
      <c r="Y20" s="29">
        <v>397.6</v>
      </c>
      <c r="Z20" s="29"/>
      <c r="AA20" s="29"/>
      <c r="AB20" s="29"/>
      <c r="AC20" s="29"/>
      <c r="AD20" s="29"/>
      <c r="AE20" s="29">
        <v>207.636</v>
      </c>
      <c r="AF20" s="29"/>
      <c r="AG20" s="29"/>
      <c r="AH20" s="29"/>
      <c r="AI20" s="29"/>
      <c r="AJ20" s="27"/>
      <c r="AK20" s="51">
        <f t="shared" si="6"/>
        <v>218.67099999999999</v>
      </c>
      <c r="AL20" s="52"/>
      <c r="AM20" s="52"/>
      <c r="AN20" s="52"/>
      <c r="AO20" s="53"/>
      <c r="AP20" s="54"/>
      <c r="AQ20" s="49"/>
      <c r="AR20" s="49"/>
      <c r="AS20" s="49"/>
      <c r="AT20" s="49"/>
      <c r="AU20" s="49"/>
      <c r="AV20" s="49">
        <v>218.67099999999999</v>
      </c>
      <c r="AZ20" s="1"/>
      <c r="BA20" s="1"/>
      <c r="BB20" s="1"/>
      <c r="BC20" s="1"/>
      <c r="BD20" s="1"/>
      <c r="BE20" s="1"/>
      <c r="BF20" s="1"/>
      <c r="BG20" s="1"/>
    </row>
    <row r="21" spans="1:59" ht="18.75" hidden="1" outlineLevel="1">
      <c r="A21" s="8"/>
      <c r="B21" s="9" t="s">
        <v>102</v>
      </c>
      <c r="C21" s="8"/>
      <c r="D21" s="26">
        <f t="shared" si="3"/>
        <v>0</v>
      </c>
      <c r="E21" s="27"/>
      <c r="F21" s="28">
        <f t="shared" si="4"/>
        <v>0</v>
      </c>
      <c r="G21" s="29"/>
      <c r="H21" s="29"/>
      <c r="I21" s="29"/>
      <c r="J21" s="29"/>
      <c r="K21" s="31"/>
      <c r="L21" s="29"/>
      <c r="M21" s="29"/>
      <c r="N21" s="29"/>
      <c r="O21" s="29"/>
      <c r="P21" s="29"/>
      <c r="Q21" s="29"/>
      <c r="R21" s="29"/>
      <c r="S21" s="29"/>
      <c r="T21" s="27"/>
      <c r="U21" s="28">
        <f t="shared" si="5"/>
        <v>145.44</v>
      </c>
      <c r="V21" s="29"/>
      <c r="W21" s="29"/>
      <c r="X21" s="29"/>
      <c r="Y21" s="29"/>
      <c r="Z21" s="29"/>
      <c r="AA21" s="29"/>
      <c r="AB21" s="29"/>
      <c r="AC21" s="29">
        <v>145.44</v>
      </c>
      <c r="AD21" s="29"/>
      <c r="AE21" s="29"/>
      <c r="AF21" s="29"/>
      <c r="AG21" s="29"/>
      <c r="AH21" s="29"/>
      <c r="AI21" s="29"/>
      <c r="AJ21" s="27"/>
      <c r="AK21" s="51">
        <f t="shared" si="6"/>
        <v>490.44099999999997</v>
      </c>
      <c r="AL21" s="52">
        <v>325.39299999999997</v>
      </c>
      <c r="AM21" s="52"/>
      <c r="AN21" s="52"/>
      <c r="AO21" s="53"/>
      <c r="AP21" s="54"/>
      <c r="AQ21" s="49">
        <v>70.5</v>
      </c>
      <c r="AR21" s="49"/>
      <c r="AS21" s="49">
        <v>94.548000000000002</v>
      </c>
      <c r="AT21" s="49"/>
      <c r="AU21" s="49"/>
      <c r="AV21" s="49"/>
      <c r="AZ21" s="1"/>
      <c r="BA21" s="1"/>
      <c r="BB21" s="1"/>
      <c r="BC21" s="1"/>
      <c r="BD21" s="1"/>
      <c r="BE21" s="1"/>
      <c r="BF21" s="1"/>
      <c r="BG21" s="1"/>
    </row>
    <row r="22" spans="1:59" ht="18.75" hidden="1" outlineLevel="1">
      <c r="A22" s="8"/>
      <c r="B22" s="9" t="s">
        <v>103</v>
      </c>
      <c r="C22" s="8"/>
      <c r="D22" s="26">
        <f t="shared" si="3"/>
        <v>0</v>
      </c>
      <c r="E22" s="27"/>
      <c r="F22" s="28">
        <f t="shared" si="4"/>
        <v>0</v>
      </c>
      <c r="G22" s="29"/>
      <c r="H22" s="29"/>
      <c r="I22" s="29"/>
      <c r="J22" s="29"/>
      <c r="K22" s="31"/>
      <c r="L22" s="29"/>
      <c r="M22" s="29"/>
      <c r="N22" s="29"/>
      <c r="O22" s="29"/>
      <c r="P22" s="29"/>
      <c r="Q22" s="29"/>
      <c r="R22" s="29"/>
      <c r="S22" s="29"/>
      <c r="T22" s="27"/>
      <c r="U22" s="28">
        <f t="shared" si="5"/>
        <v>50.75</v>
      </c>
      <c r="V22" s="29"/>
      <c r="W22" s="29"/>
      <c r="X22" s="29"/>
      <c r="Y22" s="29"/>
      <c r="Z22" s="29"/>
      <c r="AA22" s="29"/>
      <c r="AB22" s="29"/>
      <c r="AC22" s="29"/>
      <c r="AD22" s="29">
        <v>50.75</v>
      </c>
      <c r="AE22" s="29"/>
      <c r="AF22" s="29"/>
      <c r="AG22" s="29"/>
      <c r="AH22" s="29"/>
      <c r="AI22" s="29"/>
      <c r="AJ22" s="27"/>
      <c r="AK22" s="51">
        <f t="shared" si="6"/>
        <v>0</v>
      </c>
      <c r="AL22" s="52"/>
      <c r="AM22" s="52"/>
      <c r="AN22" s="52"/>
      <c r="AO22" s="53"/>
      <c r="AP22" s="54"/>
      <c r="AQ22" s="49"/>
      <c r="AR22" s="49"/>
      <c r="AS22" s="49"/>
      <c r="AT22" s="49"/>
      <c r="AU22" s="49"/>
      <c r="AV22" s="49"/>
      <c r="AZ22" s="1"/>
      <c r="BA22" s="1"/>
      <c r="BB22" s="1"/>
      <c r="BC22" s="1"/>
      <c r="BD22" s="1"/>
      <c r="BE22" s="1"/>
      <c r="BF22" s="1"/>
      <c r="BG22" s="1"/>
    </row>
    <row r="23" spans="1:59" ht="18.75" hidden="1" outlineLevel="1">
      <c r="A23" s="6"/>
      <c r="B23" s="9" t="s">
        <v>104</v>
      </c>
      <c r="C23" s="8"/>
      <c r="D23" s="26">
        <f t="shared" si="3"/>
        <v>0</v>
      </c>
      <c r="E23" s="27"/>
      <c r="F23" s="28">
        <f t="shared" si="4"/>
        <v>0</v>
      </c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7"/>
      <c r="U23" s="28">
        <f t="shared" si="5"/>
        <v>1017.409</v>
      </c>
      <c r="V23" s="29"/>
      <c r="W23" s="29">
        <v>864.76900000000001</v>
      </c>
      <c r="X23" s="29"/>
      <c r="Y23" s="29">
        <v>152.63999999999999</v>
      </c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7"/>
      <c r="AK23" s="51">
        <f t="shared" si="6"/>
        <v>212.06</v>
      </c>
      <c r="AL23" s="52"/>
      <c r="AM23" s="52"/>
      <c r="AN23" s="52"/>
      <c r="AO23" s="53"/>
      <c r="AP23" s="54"/>
      <c r="AQ23" s="49"/>
      <c r="AR23" s="49">
        <v>212.06</v>
      </c>
      <c r="AS23" s="49"/>
      <c r="AT23" s="49"/>
      <c r="AU23" s="49"/>
      <c r="AV23" s="49"/>
      <c r="AZ23" s="1"/>
      <c r="BA23" s="1"/>
      <c r="BB23" s="1"/>
      <c r="BC23" s="1"/>
      <c r="BD23" s="1"/>
      <c r="BE23" s="1"/>
      <c r="BF23" s="1"/>
      <c r="BG23" s="1"/>
    </row>
    <row r="24" spans="1:59" ht="18.75" hidden="1" outlineLevel="1">
      <c r="A24" s="8"/>
      <c r="B24" s="9" t="s">
        <v>105</v>
      </c>
      <c r="C24" s="8"/>
      <c r="D24" s="26">
        <f t="shared" si="3"/>
        <v>0</v>
      </c>
      <c r="E24" s="27"/>
      <c r="F24" s="28">
        <f>SUM(G24:S24)</f>
        <v>0</v>
      </c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7"/>
      <c r="U24" s="28">
        <f t="shared" si="5"/>
        <v>1320.6190000000001</v>
      </c>
      <c r="V24" s="29"/>
      <c r="W24" s="29">
        <v>990.09</v>
      </c>
      <c r="X24" s="29"/>
      <c r="Y24" s="29"/>
      <c r="Z24" s="29"/>
      <c r="AA24" s="29">
        <v>20.884</v>
      </c>
      <c r="AB24" s="29"/>
      <c r="AC24" s="29"/>
      <c r="AD24" s="29">
        <v>109.937</v>
      </c>
      <c r="AE24" s="29">
        <v>199.708</v>
      </c>
      <c r="AF24" s="29"/>
      <c r="AG24" s="29"/>
      <c r="AH24" s="29"/>
      <c r="AI24" s="29"/>
      <c r="AJ24" s="27"/>
      <c r="AK24" s="51">
        <f t="shared" si="6"/>
        <v>342.03399999999999</v>
      </c>
      <c r="AL24" s="52"/>
      <c r="AM24" s="52"/>
      <c r="AN24" s="52"/>
      <c r="AO24" s="53"/>
      <c r="AP24" s="54">
        <v>13.391999999999999</v>
      </c>
      <c r="AQ24" s="49"/>
      <c r="AR24" s="49">
        <v>248.642</v>
      </c>
      <c r="AS24" s="49"/>
      <c r="AT24" s="49"/>
      <c r="AU24" s="49"/>
      <c r="AV24" s="57">
        <v>80</v>
      </c>
      <c r="AW24" s="1">
        <v>246.38300000000001</v>
      </c>
      <c r="AZ24" s="1"/>
      <c r="BA24" s="1"/>
      <c r="BB24" s="1"/>
      <c r="BC24" s="1"/>
      <c r="BD24" s="1"/>
      <c r="BE24" s="1"/>
      <c r="BF24" s="1"/>
      <c r="BG24" s="1"/>
    </row>
    <row r="25" spans="1:59" ht="18.75" collapsed="1">
      <c r="A25" s="8"/>
      <c r="B25" s="9" t="s">
        <v>90</v>
      </c>
      <c r="C25" s="8"/>
      <c r="D25" s="26">
        <f t="shared" si="3"/>
        <v>49.963999999999999</v>
      </c>
      <c r="E25" s="27">
        <v>49.963999999999999</v>
      </c>
      <c r="F25" s="28">
        <f t="shared" si="4"/>
        <v>0</v>
      </c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7"/>
      <c r="U25" s="28">
        <f t="shared" si="5"/>
        <v>100</v>
      </c>
      <c r="V25" s="29"/>
      <c r="W25" s="29">
        <v>100</v>
      </c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7"/>
      <c r="AK25" s="51">
        <f t="shared" si="6"/>
        <v>1400</v>
      </c>
      <c r="AL25" s="52"/>
      <c r="AM25" s="56">
        <v>1400</v>
      </c>
      <c r="AN25" s="52"/>
      <c r="AO25" s="53"/>
      <c r="AP25" s="54"/>
      <c r="AQ25" s="49"/>
      <c r="AR25" s="49"/>
      <c r="AS25" s="49"/>
      <c r="AT25" s="49"/>
      <c r="AU25" s="49"/>
      <c r="AV25" s="49"/>
      <c r="AZ25" s="1"/>
      <c r="BA25" s="1"/>
      <c r="BB25" s="1"/>
      <c r="BC25" s="1"/>
      <c r="BD25" s="1"/>
      <c r="BE25" s="1"/>
      <c r="BF25" s="1"/>
      <c r="BG25" s="1"/>
    </row>
    <row r="26" spans="1:59" ht="18.75">
      <c r="A26" s="8"/>
      <c r="B26" s="9" t="s">
        <v>106</v>
      </c>
      <c r="C26" s="8"/>
      <c r="D26" s="26">
        <f t="shared" si="3"/>
        <v>0</v>
      </c>
      <c r="E26" s="27"/>
      <c r="F26" s="28">
        <f t="shared" si="4"/>
        <v>0</v>
      </c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7"/>
      <c r="U26" s="28">
        <f t="shared" si="5"/>
        <v>0</v>
      </c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7"/>
      <c r="AK26" s="51">
        <f t="shared" si="6"/>
        <v>190.51400000000001</v>
      </c>
      <c r="AL26" s="52"/>
      <c r="AM26" s="52"/>
      <c r="AN26" s="52"/>
      <c r="AO26" s="53"/>
      <c r="AP26" s="54"/>
      <c r="AQ26" s="49">
        <v>190.51400000000001</v>
      </c>
      <c r="AR26" s="49"/>
      <c r="AS26" s="49"/>
      <c r="AT26" s="49"/>
      <c r="AU26" s="49"/>
      <c r="AV26" s="49"/>
      <c r="AZ26" s="1"/>
      <c r="BA26" s="1"/>
      <c r="BB26" s="1"/>
      <c r="BC26" s="1"/>
      <c r="BD26" s="1"/>
      <c r="BE26" s="1"/>
      <c r="BF26" s="1"/>
      <c r="BG26" s="1"/>
    </row>
    <row r="27" spans="1:59" ht="18.75">
      <c r="A27" s="8"/>
      <c r="B27" s="9" t="s">
        <v>107</v>
      </c>
      <c r="C27" s="8"/>
      <c r="D27" s="26">
        <f t="shared" si="3"/>
        <v>95.361699999999999</v>
      </c>
      <c r="E27" s="27"/>
      <c r="F27" s="28">
        <f t="shared" si="4"/>
        <v>0</v>
      </c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7">
        <v>95.361699999999999</v>
      </c>
      <c r="U27" s="28">
        <f t="shared" si="5"/>
        <v>80</v>
      </c>
      <c r="V27" s="29"/>
      <c r="W27" s="29"/>
      <c r="X27" s="29"/>
      <c r="Y27" s="29"/>
      <c r="Z27" s="29"/>
      <c r="AA27" s="29"/>
      <c r="AB27" s="29"/>
      <c r="AC27" s="29">
        <v>80</v>
      </c>
      <c r="AD27" s="29"/>
      <c r="AE27" s="29"/>
      <c r="AF27" s="29"/>
      <c r="AG27" s="29"/>
      <c r="AH27" s="29"/>
      <c r="AI27" s="29"/>
      <c r="AJ27" s="27"/>
      <c r="AK27" s="51">
        <f t="shared" si="6"/>
        <v>966.57899999999995</v>
      </c>
      <c r="AL27" s="52"/>
      <c r="AM27" s="52"/>
      <c r="AN27" s="52"/>
      <c r="AO27" s="53"/>
      <c r="AP27" s="54">
        <v>66.850999999999999</v>
      </c>
      <c r="AQ27" s="49">
        <v>814.11199999999997</v>
      </c>
      <c r="AR27" s="49">
        <v>85.616</v>
      </c>
      <c r="AS27" s="49"/>
      <c r="AT27" s="49"/>
      <c r="AU27" s="49"/>
      <c r="AV27" s="49"/>
      <c r="AZ27" s="1"/>
      <c r="BA27" s="1"/>
      <c r="BB27" s="1"/>
      <c r="BC27" s="1"/>
      <c r="BD27" s="1"/>
      <c r="BE27" s="1"/>
      <c r="BF27" s="1"/>
      <c r="BG27" s="1"/>
    </row>
    <row r="28" spans="1:59" ht="18.75">
      <c r="A28" s="8"/>
      <c r="B28" s="9" t="s">
        <v>108</v>
      </c>
      <c r="C28" s="8"/>
      <c r="D28" s="26">
        <f t="shared" si="3"/>
        <v>30</v>
      </c>
      <c r="E28" s="27">
        <v>30</v>
      </c>
      <c r="F28" s="28">
        <f t="shared" si="4"/>
        <v>0</v>
      </c>
      <c r="G28" s="29"/>
      <c r="H28" s="31"/>
      <c r="I28" s="29"/>
      <c r="J28" s="29"/>
      <c r="K28" s="31"/>
      <c r="L28" s="29"/>
      <c r="M28" s="29"/>
      <c r="N28" s="29"/>
      <c r="O28" s="29"/>
      <c r="P28" s="29"/>
      <c r="Q28" s="29"/>
      <c r="R28" s="29"/>
      <c r="S28" s="29"/>
      <c r="T28" s="27"/>
      <c r="U28" s="28">
        <f t="shared" si="5"/>
        <v>2357.9570000000003</v>
      </c>
      <c r="V28" s="29"/>
      <c r="W28" s="29">
        <v>1230.7570000000001</v>
      </c>
      <c r="X28" s="29"/>
      <c r="Y28" s="29">
        <v>1015.2</v>
      </c>
      <c r="Z28" s="29"/>
      <c r="AA28" s="29"/>
      <c r="AB28" s="29">
        <v>32</v>
      </c>
      <c r="AC28" s="29"/>
      <c r="AD28" s="29"/>
      <c r="AE28" s="29"/>
      <c r="AF28" s="29">
        <v>80</v>
      </c>
      <c r="AG28" s="29"/>
      <c r="AH28" s="29"/>
      <c r="AI28" s="29"/>
      <c r="AJ28" s="27"/>
      <c r="AK28" s="51">
        <f t="shared" si="6"/>
        <v>1923.0920000000001</v>
      </c>
      <c r="AL28" s="52">
        <v>981.10599999999999</v>
      </c>
      <c r="AM28" s="52"/>
      <c r="AN28" s="52"/>
      <c r="AO28" s="53"/>
      <c r="AP28" s="54"/>
      <c r="AQ28" s="49"/>
      <c r="AR28" s="49">
        <v>941.98599999999999</v>
      </c>
      <c r="AS28" s="49"/>
      <c r="AT28" s="49"/>
      <c r="AU28" s="49"/>
      <c r="AV28" s="49"/>
      <c r="AZ28" s="1"/>
      <c r="BA28" s="1"/>
      <c r="BB28" s="1"/>
      <c r="BC28" s="1"/>
      <c r="BD28" s="1"/>
      <c r="BE28" s="1"/>
      <c r="BF28" s="1"/>
      <c r="BG28" s="1"/>
    </row>
    <row r="29" spans="1:59" ht="18.75" hidden="1" outlineLevel="1">
      <c r="A29" s="8"/>
      <c r="B29" s="9" t="s">
        <v>109</v>
      </c>
      <c r="C29" s="8"/>
      <c r="D29" s="26">
        <f t="shared" si="3"/>
        <v>0</v>
      </c>
      <c r="E29" s="27"/>
      <c r="F29" s="28">
        <f t="shared" si="4"/>
        <v>0</v>
      </c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7"/>
      <c r="U29" s="28">
        <f t="shared" si="5"/>
        <v>483.97599999999994</v>
      </c>
      <c r="V29" s="29"/>
      <c r="W29" s="29">
        <v>189.37899999999999</v>
      </c>
      <c r="X29" s="29"/>
      <c r="Y29" s="29"/>
      <c r="Z29" s="29"/>
      <c r="AA29" s="29"/>
      <c r="AB29" s="29"/>
      <c r="AC29" s="29"/>
      <c r="AD29" s="29">
        <v>197.59399999999999</v>
      </c>
      <c r="AE29" s="29"/>
      <c r="AF29" s="29"/>
      <c r="AG29" s="29">
        <v>97.003</v>
      </c>
      <c r="AH29" s="29"/>
      <c r="AI29" s="29"/>
      <c r="AJ29" s="27"/>
      <c r="AK29" s="51">
        <f t="shared" si="6"/>
        <v>0</v>
      </c>
      <c r="AL29" s="52"/>
      <c r="AM29" s="52"/>
      <c r="AN29" s="52"/>
      <c r="AO29" s="53"/>
      <c r="AP29" s="54"/>
      <c r="AQ29" s="49"/>
      <c r="AR29" s="49"/>
      <c r="AS29" s="49"/>
      <c r="AT29" s="49"/>
      <c r="AU29" s="49"/>
      <c r="AV29" s="49"/>
      <c r="AZ29" s="1"/>
      <c r="BA29" s="1"/>
      <c r="BB29" s="1"/>
      <c r="BC29" s="1"/>
      <c r="BD29" s="1"/>
      <c r="BE29" s="1"/>
      <c r="BF29" s="1"/>
      <c r="BG29" s="1"/>
    </row>
    <row r="30" spans="1:59" ht="18.75" hidden="1" outlineLevel="1">
      <c r="A30" s="8"/>
      <c r="B30" s="9" t="s">
        <v>110</v>
      </c>
      <c r="C30" s="8"/>
      <c r="D30" s="26">
        <f t="shared" si="3"/>
        <v>0</v>
      </c>
      <c r="E30" s="27"/>
      <c r="F30" s="28">
        <f t="shared" si="4"/>
        <v>0</v>
      </c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7"/>
      <c r="U30" s="28">
        <f t="shared" si="5"/>
        <v>164.006</v>
      </c>
      <c r="V30" s="29"/>
      <c r="W30" s="29"/>
      <c r="X30" s="29"/>
      <c r="Y30" s="29">
        <v>116.1</v>
      </c>
      <c r="Z30" s="29"/>
      <c r="AA30" s="29"/>
      <c r="AB30" s="29"/>
      <c r="AC30" s="29"/>
      <c r="AD30" s="29">
        <v>47.905999999999999</v>
      </c>
      <c r="AE30" s="29"/>
      <c r="AF30" s="29"/>
      <c r="AG30" s="29"/>
      <c r="AH30" s="29"/>
      <c r="AI30" s="29"/>
      <c r="AJ30" s="27"/>
      <c r="AK30" s="51">
        <f t="shared" si="6"/>
        <v>64</v>
      </c>
      <c r="AL30" s="52"/>
      <c r="AM30" s="52"/>
      <c r="AN30" s="52"/>
      <c r="AO30" s="53"/>
      <c r="AP30" s="54"/>
      <c r="AQ30" s="49"/>
      <c r="AR30" s="49"/>
      <c r="AS30" s="49"/>
      <c r="AT30" s="49"/>
      <c r="AU30" s="57">
        <v>64</v>
      </c>
      <c r="AV30" s="49"/>
      <c r="AZ30" s="1"/>
      <c r="BA30" s="1"/>
      <c r="BB30" s="1"/>
      <c r="BC30" s="1"/>
      <c r="BD30" s="1"/>
      <c r="BE30" s="1"/>
      <c r="BF30" s="1"/>
      <c r="BG30" s="1"/>
    </row>
    <row r="31" spans="1:59" ht="18.75" hidden="1" outlineLevel="1">
      <c r="A31" s="8"/>
      <c r="B31" s="9" t="s">
        <v>111</v>
      </c>
      <c r="C31" s="8"/>
      <c r="D31" s="26">
        <f t="shared" si="3"/>
        <v>0</v>
      </c>
      <c r="E31" s="27"/>
      <c r="F31" s="28">
        <f t="shared" si="4"/>
        <v>0</v>
      </c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7"/>
      <c r="U31" s="28">
        <f t="shared" si="5"/>
        <v>451.91499999999996</v>
      </c>
      <c r="V31" s="29"/>
      <c r="W31" s="29"/>
      <c r="X31" s="29"/>
      <c r="Y31" s="29">
        <v>63.542000000000002</v>
      </c>
      <c r="Z31" s="29">
        <v>388.37299999999999</v>
      </c>
      <c r="AA31" s="29"/>
      <c r="AB31" s="29"/>
      <c r="AC31" s="29"/>
      <c r="AD31" s="29"/>
      <c r="AE31" s="29"/>
      <c r="AF31" s="29"/>
      <c r="AG31" s="29"/>
      <c r="AH31" s="29"/>
      <c r="AI31" s="29"/>
      <c r="AJ31" s="27"/>
      <c r="AK31" s="51">
        <f t="shared" si="6"/>
        <v>393.77100000000002</v>
      </c>
      <c r="AL31" s="52"/>
      <c r="AM31" s="52"/>
      <c r="AN31" s="52"/>
      <c r="AO31" s="53"/>
      <c r="AP31" s="54"/>
      <c r="AQ31" s="49">
        <v>70.366</v>
      </c>
      <c r="AR31" s="49">
        <v>311.19900000000001</v>
      </c>
      <c r="AS31" s="49"/>
      <c r="AT31" s="49"/>
      <c r="AU31" s="49">
        <v>12.206</v>
      </c>
      <c r="AV31" s="49"/>
      <c r="AZ31" s="1"/>
      <c r="BA31" s="1"/>
      <c r="BB31" s="1"/>
      <c r="BC31" s="1"/>
      <c r="BD31" s="1"/>
      <c r="BE31" s="1"/>
      <c r="BF31" s="1"/>
      <c r="BG31" s="1"/>
    </row>
    <row r="32" spans="1:59" ht="19.5" hidden="1" outlineLevel="1" thickBot="1">
      <c r="A32" s="8"/>
      <c r="B32" s="9" t="s">
        <v>112</v>
      </c>
      <c r="C32" s="8"/>
      <c r="D32" s="26">
        <f t="shared" si="3"/>
        <v>0</v>
      </c>
      <c r="E32" s="27"/>
      <c r="F32" s="28">
        <f t="shared" si="4"/>
        <v>0</v>
      </c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7"/>
      <c r="U32" s="28">
        <f t="shared" si="5"/>
        <v>74.736999999999995</v>
      </c>
      <c r="V32" s="29"/>
      <c r="W32" s="29">
        <v>74.736999999999995</v>
      </c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7"/>
      <c r="AK32" s="51">
        <f t="shared" si="6"/>
        <v>697.89200000000005</v>
      </c>
      <c r="AL32" s="58"/>
      <c r="AM32" s="58"/>
      <c r="AN32" s="58"/>
      <c r="AO32" s="59"/>
      <c r="AP32" s="60"/>
      <c r="AQ32" s="61"/>
      <c r="AR32" s="61"/>
      <c r="AS32" s="61"/>
      <c r="AT32" s="49"/>
      <c r="AU32" s="49"/>
      <c r="AV32" s="49">
        <v>697.89200000000005</v>
      </c>
      <c r="AZ32" s="1"/>
      <c r="BA32" s="1"/>
      <c r="BB32" s="1"/>
      <c r="BC32" s="1"/>
      <c r="BD32" s="1"/>
      <c r="BE32" s="1"/>
      <c r="BF32" s="1"/>
      <c r="BG32" s="1"/>
    </row>
    <row r="33" spans="1:59" ht="48" collapsed="1">
      <c r="A33" s="6" t="s">
        <v>7</v>
      </c>
      <c r="B33" s="10" t="s">
        <v>134</v>
      </c>
      <c r="C33" s="8"/>
      <c r="D33" s="24">
        <f t="shared" ref="D33:D98" si="7">SUM(E33:AJ33)</f>
        <v>16.869</v>
      </c>
      <c r="E33" s="25">
        <f>SUM(E34:E35)</f>
        <v>16.869</v>
      </c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>
        <f>SUM(T34:T35)</f>
        <v>0</v>
      </c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>
        <f>SUM(AJ34:AJ35)</f>
        <v>0</v>
      </c>
      <c r="AK33" s="62"/>
      <c r="AL33" s="21"/>
      <c r="AM33" s="21"/>
      <c r="AN33" s="21"/>
      <c r="AO33" s="21"/>
      <c r="AZ33" s="1"/>
      <c r="BA33" s="1"/>
      <c r="BB33" s="1"/>
      <c r="BC33" s="1"/>
      <c r="BD33" s="1"/>
      <c r="BE33" s="1"/>
      <c r="BF33" s="1"/>
      <c r="BG33" s="1"/>
    </row>
    <row r="34" spans="1:59" ht="18.75">
      <c r="A34" s="8"/>
      <c r="B34" s="9" t="s">
        <v>107</v>
      </c>
      <c r="C34" s="8"/>
      <c r="D34" s="26">
        <f t="shared" si="7"/>
        <v>16.869</v>
      </c>
      <c r="E34" s="27">
        <v>16.869</v>
      </c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63"/>
      <c r="AL34" s="21"/>
      <c r="AM34" s="21"/>
      <c r="AN34" s="21"/>
      <c r="AO34" s="21"/>
      <c r="AZ34" s="1"/>
      <c r="BA34" s="1"/>
      <c r="BB34" s="1"/>
      <c r="BC34" s="1"/>
      <c r="BD34" s="1"/>
      <c r="BE34" s="1"/>
      <c r="BF34" s="1"/>
      <c r="BG34" s="1"/>
    </row>
    <row r="35" spans="1:59" ht="18.75">
      <c r="A35" s="8"/>
      <c r="B35" s="9" t="s">
        <v>101</v>
      </c>
      <c r="C35" s="8"/>
      <c r="D35" s="26">
        <f t="shared" si="7"/>
        <v>0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63"/>
      <c r="AL35" s="21"/>
      <c r="AM35" s="21"/>
      <c r="AN35" s="21"/>
      <c r="AO35" s="21"/>
      <c r="AZ35" s="1"/>
      <c r="BA35" s="1"/>
      <c r="BB35" s="1"/>
      <c r="BC35" s="1"/>
      <c r="BD35" s="1"/>
      <c r="BE35" s="1"/>
      <c r="BF35" s="1"/>
      <c r="BG35" s="1"/>
    </row>
    <row r="36" spans="1:59" ht="48">
      <c r="A36" s="6" t="s">
        <v>9</v>
      </c>
      <c r="B36" s="10" t="s">
        <v>160</v>
      </c>
      <c r="C36" s="8"/>
      <c r="D36" s="24">
        <f t="shared" si="7"/>
        <v>202.11483999999999</v>
      </c>
      <c r="E36" s="25">
        <f>SUM(E37:E38)</f>
        <v>0</v>
      </c>
      <c r="F36" s="25">
        <f t="shared" ref="F36:AJ36" si="8">SUM(F37:F38)</f>
        <v>0</v>
      </c>
      <c r="G36" s="25">
        <f t="shared" si="8"/>
        <v>0</v>
      </c>
      <c r="H36" s="25">
        <f t="shared" si="8"/>
        <v>0</v>
      </c>
      <c r="I36" s="25">
        <f t="shared" si="8"/>
        <v>0</v>
      </c>
      <c r="J36" s="25">
        <f t="shared" si="8"/>
        <v>0</v>
      </c>
      <c r="K36" s="25">
        <f t="shared" si="8"/>
        <v>0</v>
      </c>
      <c r="L36" s="25">
        <f t="shared" si="8"/>
        <v>0</v>
      </c>
      <c r="M36" s="25">
        <f t="shared" si="8"/>
        <v>0</v>
      </c>
      <c r="N36" s="25">
        <f t="shared" si="8"/>
        <v>0</v>
      </c>
      <c r="O36" s="25">
        <f t="shared" si="8"/>
        <v>0</v>
      </c>
      <c r="P36" s="25">
        <f t="shared" si="8"/>
        <v>0</v>
      </c>
      <c r="Q36" s="25">
        <f t="shared" si="8"/>
        <v>0</v>
      </c>
      <c r="R36" s="25">
        <f t="shared" si="8"/>
        <v>0</v>
      </c>
      <c r="S36" s="25">
        <f t="shared" si="8"/>
        <v>0</v>
      </c>
      <c r="T36" s="25">
        <f t="shared" si="8"/>
        <v>202.11483999999999</v>
      </c>
      <c r="U36" s="25">
        <f t="shared" si="8"/>
        <v>0</v>
      </c>
      <c r="V36" s="25">
        <f t="shared" si="8"/>
        <v>0</v>
      </c>
      <c r="W36" s="25">
        <f t="shared" si="8"/>
        <v>0</v>
      </c>
      <c r="X36" s="25">
        <f t="shared" si="8"/>
        <v>0</v>
      </c>
      <c r="Y36" s="25">
        <f t="shared" si="8"/>
        <v>0</v>
      </c>
      <c r="Z36" s="25">
        <f t="shared" si="8"/>
        <v>0</v>
      </c>
      <c r="AA36" s="25">
        <f t="shared" si="8"/>
        <v>0</v>
      </c>
      <c r="AB36" s="25">
        <f t="shared" si="8"/>
        <v>0</v>
      </c>
      <c r="AC36" s="25">
        <f t="shared" si="8"/>
        <v>0</v>
      </c>
      <c r="AD36" s="25">
        <f t="shared" si="8"/>
        <v>0</v>
      </c>
      <c r="AE36" s="25">
        <f t="shared" si="8"/>
        <v>0</v>
      </c>
      <c r="AF36" s="25">
        <f t="shared" si="8"/>
        <v>0</v>
      </c>
      <c r="AG36" s="25">
        <f t="shared" si="8"/>
        <v>0</v>
      </c>
      <c r="AH36" s="25">
        <f t="shared" si="8"/>
        <v>0</v>
      </c>
      <c r="AI36" s="25">
        <f t="shared" si="8"/>
        <v>0</v>
      </c>
      <c r="AJ36" s="25">
        <f t="shared" si="8"/>
        <v>0</v>
      </c>
      <c r="AK36" s="62"/>
      <c r="AL36" s="21"/>
      <c r="AM36" s="21"/>
      <c r="AN36" s="21"/>
      <c r="AO36" s="21"/>
      <c r="AZ36" s="1"/>
      <c r="BA36" s="1"/>
      <c r="BB36" s="1"/>
      <c r="BC36" s="1"/>
      <c r="BD36" s="1"/>
      <c r="BE36" s="1"/>
      <c r="BF36" s="1"/>
      <c r="BG36" s="1"/>
    </row>
    <row r="37" spans="1:59" ht="18.75">
      <c r="A37" s="6"/>
      <c r="B37" s="9" t="s">
        <v>101</v>
      </c>
      <c r="C37" s="8"/>
      <c r="D37" s="26">
        <f t="shared" si="7"/>
        <v>117.28883999999999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3">
        <v>117.28883999999999</v>
      </c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62"/>
      <c r="AL37" s="21"/>
      <c r="AM37" s="21"/>
      <c r="AN37" s="21"/>
      <c r="AO37" s="21"/>
      <c r="AZ37" s="1"/>
      <c r="BA37" s="1"/>
      <c r="BB37" s="1"/>
      <c r="BC37" s="1"/>
      <c r="BD37" s="1"/>
      <c r="BE37" s="1"/>
      <c r="BF37" s="1"/>
      <c r="BG37" s="1"/>
    </row>
    <row r="38" spans="1:59" ht="18.75">
      <c r="A38" s="8"/>
      <c r="B38" s="9" t="s">
        <v>111</v>
      </c>
      <c r="C38" s="8"/>
      <c r="D38" s="26">
        <f t="shared" si="7"/>
        <v>84.825999999999993</v>
      </c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>
        <v>84.825999999999993</v>
      </c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63"/>
      <c r="AL38" s="21"/>
      <c r="AM38" s="21"/>
      <c r="AN38" s="21"/>
      <c r="AO38" s="21"/>
      <c r="AZ38" s="1"/>
      <c r="BA38" s="1"/>
      <c r="BB38" s="1"/>
      <c r="BC38" s="1"/>
      <c r="BD38" s="1"/>
      <c r="BE38" s="1"/>
      <c r="BF38" s="1"/>
      <c r="BG38" s="1"/>
    </row>
    <row r="39" spans="1:59" ht="33" customHeight="1">
      <c r="A39" s="6" t="s">
        <v>44</v>
      </c>
      <c r="B39" s="7" t="s">
        <v>228</v>
      </c>
      <c r="C39" s="8"/>
      <c r="D39" s="24">
        <f t="shared" si="7"/>
        <v>0</v>
      </c>
      <c r="E39" s="25">
        <f>SUM(E40:E40)</f>
        <v>0</v>
      </c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>
        <f>SUM(T40:T40)</f>
        <v>0</v>
      </c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>
        <f>SUM(AJ40:AJ40)</f>
        <v>0</v>
      </c>
      <c r="AK39" s="62"/>
      <c r="AL39" s="21"/>
      <c r="AM39" s="21"/>
      <c r="AN39" s="21"/>
      <c r="AO39" s="21"/>
      <c r="AZ39" s="1"/>
      <c r="BA39" s="1"/>
      <c r="BB39" s="1"/>
      <c r="BC39" s="1"/>
      <c r="BD39" s="1"/>
      <c r="BE39" s="1"/>
      <c r="BF39" s="1"/>
      <c r="BG39" s="1"/>
    </row>
    <row r="40" spans="1:59" ht="18.75">
      <c r="A40" s="8"/>
      <c r="B40" s="9" t="s">
        <v>104</v>
      </c>
      <c r="C40" s="8"/>
      <c r="D40" s="26">
        <f t="shared" si="7"/>
        <v>0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63"/>
      <c r="AL40" s="21"/>
      <c r="AM40" s="21"/>
      <c r="AN40" s="21"/>
      <c r="AO40" s="21"/>
      <c r="AZ40" s="1"/>
      <c r="BA40" s="1"/>
      <c r="BB40" s="1"/>
      <c r="BC40" s="1"/>
      <c r="BD40" s="1"/>
      <c r="BE40" s="1"/>
      <c r="BF40" s="1"/>
      <c r="BG40" s="1"/>
    </row>
    <row r="41" spans="1:59" ht="63">
      <c r="A41" s="6" t="s">
        <v>66</v>
      </c>
      <c r="B41" s="15" t="s">
        <v>64</v>
      </c>
      <c r="C41" s="8"/>
      <c r="D41" s="24">
        <f t="shared" si="7"/>
        <v>230</v>
      </c>
      <c r="E41" s="25">
        <f>E42</f>
        <v>230</v>
      </c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>
        <f t="shared" ref="T41:AJ60" si="9">T42</f>
        <v>0</v>
      </c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>
        <f t="shared" si="9"/>
        <v>0</v>
      </c>
      <c r="AK41" s="62"/>
      <c r="AL41" s="21"/>
      <c r="AM41" s="21"/>
      <c r="AN41" s="21"/>
      <c r="AO41" s="21"/>
      <c r="AZ41" s="1"/>
      <c r="BA41" s="1"/>
      <c r="BB41" s="1"/>
      <c r="BC41" s="1"/>
      <c r="BD41" s="1"/>
      <c r="BE41" s="1"/>
      <c r="BF41" s="1"/>
      <c r="BG41" s="1"/>
    </row>
    <row r="42" spans="1:59" ht="18.75">
      <c r="A42" s="6"/>
      <c r="B42" s="9" t="s">
        <v>65</v>
      </c>
      <c r="C42" s="8"/>
      <c r="D42" s="26">
        <f t="shared" si="7"/>
        <v>230</v>
      </c>
      <c r="E42" s="27">
        <v>230</v>
      </c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63"/>
      <c r="AL42" s="21"/>
      <c r="AM42" s="21"/>
      <c r="AN42" s="21"/>
      <c r="AO42" s="21"/>
      <c r="AZ42" s="1"/>
      <c r="BA42" s="1"/>
      <c r="BB42" s="1"/>
      <c r="BC42" s="1"/>
      <c r="BD42" s="1"/>
      <c r="BE42" s="1"/>
      <c r="BF42" s="1"/>
      <c r="BG42" s="1"/>
    </row>
    <row r="43" spans="1:59" ht="31.5">
      <c r="A43" s="6" t="s">
        <v>70</v>
      </c>
      <c r="B43" s="15" t="s">
        <v>71</v>
      </c>
      <c r="C43" s="8"/>
      <c r="D43" s="24">
        <f t="shared" si="7"/>
        <v>380</v>
      </c>
      <c r="E43" s="25">
        <f>E44</f>
        <v>0</v>
      </c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>
        <f t="shared" si="9"/>
        <v>0</v>
      </c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>
        <f t="shared" si="9"/>
        <v>380</v>
      </c>
      <c r="AK43" s="62"/>
      <c r="AL43" s="21"/>
      <c r="AM43" s="21"/>
      <c r="AN43" s="21"/>
      <c r="AO43" s="21"/>
      <c r="AZ43" s="1"/>
      <c r="BA43" s="1"/>
      <c r="BB43" s="1"/>
      <c r="BC43" s="1"/>
      <c r="BD43" s="1"/>
      <c r="BE43" s="1"/>
      <c r="BF43" s="1"/>
      <c r="BG43" s="1"/>
    </row>
    <row r="44" spans="1:59" ht="18.75">
      <c r="A44" s="8"/>
      <c r="B44" s="18" t="s">
        <v>114</v>
      </c>
      <c r="C44" s="12"/>
      <c r="D44" s="33">
        <f t="shared" si="7"/>
        <v>380</v>
      </c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>
        <v>380</v>
      </c>
      <c r="AK44" s="63"/>
      <c r="AL44" s="21"/>
      <c r="AM44" s="21"/>
      <c r="AN44" s="21"/>
      <c r="AO44" s="21"/>
      <c r="AZ44" s="1"/>
      <c r="BA44" s="1"/>
      <c r="BB44" s="1"/>
      <c r="BC44" s="1"/>
      <c r="BD44" s="1"/>
      <c r="BE44" s="1"/>
      <c r="BF44" s="1"/>
      <c r="BG44" s="1"/>
    </row>
    <row r="45" spans="1:59" ht="47.25">
      <c r="A45" s="6" t="s">
        <v>74</v>
      </c>
      <c r="B45" s="15" t="s">
        <v>75</v>
      </c>
      <c r="C45" s="8"/>
      <c r="D45" s="24">
        <f t="shared" si="7"/>
        <v>1693.9697799999999</v>
      </c>
      <c r="E45" s="25">
        <f>E46</f>
        <v>98.687610000000006</v>
      </c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>
        <f t="shared" si="9"/>
        <v>1595.28217</v>
      </c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>
        <f t="shared" si="9"/>
        <v>0</v>
      </c>
      <c r="AK45" s="62"/>
      <c r="AL45" s="21"/>
      <c r="AM45" s="21"/>
      <c r="AN45" s="21"/>
      <c r="AO45" s="21"/>
      <c r="AZ45" s="1"/>
      <c r="BA45" s="1"/>
      <c r="BB45" s="1"/>
      <c r="BC45" s="1"/>
      <c r="BD45" s="1"/>
      <c r="BE45" s="1"/>
      <c r="BF45" s="1"/>
      <c r="BG45" s="1"/>
    </row>
    <row r="46" spans="1:59" ht="18.75">
      <c r="A46" s="8"/>
      <c r="B46" s="9" t="s">
        <v>91</v>
      </c>
      <c r="C46" s="12"/>
      <c r="D46" s="33">
        <f t="shared" si="7"/>
        <v>1693.9697799999999</v>
      </c>
      <c r="E46" s="23">
        <v>98.687610000000006</v>
      </c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27">
        <v>1595.28217</v>
      </c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63"/>
      <c r="AL46" s="21"/>
      <c r="AM46" s="21"/>
      <c r="AN46" s="21"/>
      <c r="AO46" s="21"/>
      <c r="AZ46" s="1"/>
      <c r="BA46" s="1"/>
      <c r="BB46" s="1"/>
      <c r="BC46" s="1"/>
      <c r="BD46" s="1"/>
      <c r="BE46" s="1"/>
      <c r="BF46" s="1"/>
      <c r="BG46" s="1"/>
    </row>
    <row r="47" spans="1:59" ht="78.75">
      <c r="A47" s="6" t="s">
        <v>88</v>
      </c>
      <c r="B47" s="15" t="s">
        <v>89</v>
      </c>
      <c r="C47" s="8"/>
      <c r="D47" s="24">
        <f t="shared" si="7"/>
        <v>150.535</v>
      </c>
      <c r="E47" s="25">
        <f>E48</f>
        <v>150.535</v>
      </c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>
        <f t="shared" si="9"/>
        <v>0</v>
      </c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>
        <f t="shared" si="9"/>
        <v>0</v>
      </c>
      <c r="AK47" s="62"/>
      <c r="AL47" s="21"/>
      <c r="AM47" s="21"/>
      <c r="AN47" s="21"/>
      <c r="AO47" s="21"/>
      <c r="AZ47" s="1"/>
      <c r="BA47" s="1"/>
      <c r="BB47" s="1"/>
      <c r="BC47" s="1"/>
      <c r="BD47" s="1"/>
      <c r="BE47" s="1"/>
      <c r="BF47" s="1"/>
      <c r="BG47" s="1"/>
    </row>
    <row r="48" spans="1:59" ht="18.75">
      <c r="A48" s="8"/>
      <c r="B48" s="9" t="s">
        <v>100</v>
      </c>
      <c r="C48" s="12"/>
      <c r="D48" s="33">
        <f t="shared" si="7"/>
        <v>150.535</v>
      </c>
      <c r="E48" s="23">
        <v>150.535</v>
      </c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63"/>
      <c r="AL48" s="21"/>
      <c r="AM48" s="21"/>
      <c r="AN48" s="21"/>
      <c r="AO48" s="21"/>
      <c r="AZ48" s="1"/>
      <c r="BA48" s="1"/>
      <c r="BB48" s="1"/>
      <c r="BC48" s="1"/>
      <c r="BD48" s="1"/>
      <c r="BE48" s="1"/>
      <c r="BF48" s="1"/>
      <c r="BG48" s="1"/>
    </row>
    <row r="49" spans="1:59" ht="63">
      <c r="A49" s="6" t="s">
        <v>136</v>
      </c>
      <c r="B49" s="15" t="s">
        <v>207</v>
      </c>
      <c r="C49" s="8"/>
      <c r="D49" s="24">
        <f>SUM(E49:AJ49)</f>
        <v>363.00698</v>
      </c>
      <c r="E49" s="25">
        <f>E52+E50+E51</f>
        <v>96.301000000000002</v>
      </c>
      <c r="F49" s="25">
        <f t="shared" ref="F49:AJ49" si="10">F52+F50+F51</f>
        <v>0</v>
      </c>
      <c r="G49" s="25">
        <f t="shared" si="10"/>
        <v>0</v>
      </c>
      <c r="H49" s="25">
        <f t="shared" si="10"/>
        <v>0</v>
      </c>
      <c r="I49" s="25">
        <f t="shared" si="10"/>
        <v>0</v>
      </c>
      <c r="J49" s="25">
        <f t="shared" si="10"/>
        <v>0</v>
      </c>
      <c r="K49" s="25">
        <f t="shared" si="10"/>
        <v>0</v>
      </c>
      <c r="L49" s="25">
        <f t="shared" si="10"/>
        <v>0</v>
      </c>
      <c r="M49" s="25">
        <f t="shared" si="10"/>
        <v>0</v>
      </c>
      <c r="N49" s="25">
        <f t="shared" si="10"/>
        <v>0</v>
      </c>
      <c r="O49" s="25">
        <f t="shared" si="10"/>
        <v>0</v>
      </c>
      <c r="P49" s="25">
        <f t="shared" si="10"/>
        <v>0</v>
      </c>
      <c r="Q49" s="25">
        <f t="shared" si="10"/>
        <v>0</v>
      </c>
      <c r="R49" s="25">
        <f t="shared" si="10"/>
        <v>0</v>
      </c>
      <c r="S49" s="25">
        <f t="shared" si="10"/>
        <v>0</v>
      </c>
      <c r="T49" s="25">
        <f t="shared" si="10"/>
        <v>266.70598000000001</v>
      </c>
      <c r="U49" s="25">
        <f t="shared" si="10"/>
        <v>0</v>
      </c>
      <c r="V49" s="25">
        <f t="shared" si="10"/>
        <v>0</v>
      </c>
      <c r="W49" s="25">
        <f t="shared" si="10"/>
        <v>0</v>
      </c>
      <c r="X49" s="25">
        <f t="shared" si="10"/>
        <v>0</v>
      </c>
      <c r="Y49" s="25">
        <f t="shared" si="10"/>
        <v>0</v>
      </c>
      <c r="Z49" s="25">
        <f t="shared" si="10"/>
        <v>0</v>
      </c>
      <c r="AA49" s="25">
        <f t="shared" si="10"/>
        <v>0</v>
      </c>
      <c r="AB49" s="25">
        <f t="shared" si="10"/>
        <v>0</v>
      </c>
      <c r="AC49" s="25">
        <f t="shared" si="10"/>
        <v>0</v>
      </c>
      <c r="AD49" s="25">
        <f t="shared" si="10"/>
        <v>0</v>
      </c>
      <c r="AE49" s="25">
        <f t="shared" si="10"/>
        <v>0</v>
      </c>
      <c r="AF49" s="25">
        <f t="shared" si="10"/>
        <v>0</v>
      </c>
      <c r="AG49" s="25">
        <f t="shared" si="10"/>
        <v>0</v>
      </c>
      <c r="AH49" s="25">
        <f t="shared" si="10"/>
        <v>0</v>
      </c>
      <c r="AI49" s="25">
        <f t="shared" si="10"/>
        <v>0</v>
      </c>
      <c r="AJ49" s="25">
        <f t="shared" si="10"/>
        <v>0</v>
      </c>
      <c r="AK49" s="62"/>
      <c r="AL49" s="21"/>
      <c r="AM49" s="21"/>
      <c r="AN49" s="21"/>
      <c r="AO49" s="21"/>
      <c r="AZ49" s="1"/>
      <c r="BA49" s="1"/>
      <c r="BB49" s="1"/>
      <c r="BC49" s="1"/>
      <c r="BD49" s="1"/>
      <c r="BE49" s="1"/>
      <c r="BF49" s="1"/>
      <c r="BG49" s="1"/>
    </row>
    <row r="50" spans="1:59" ht="18.75">
      <c r="A50" s="6"/>
      <c r="B50" s="9" t="s">
        <v>101</v>
      </c>
      <c r="C50" s="8"/>
      <c r="D50" s="33">
        <f t="shared" ref="D50:D52" si="11">SUM(E50:AJ50)</f>
        <v>92.334999999999994</v>
      </c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7">
        <v>92.334999999999994</v>
      </c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62"/>
      <c r="AL50" s="21"/>
      <c r="AM50" s="21"/>
      <c r="AN50" s="21"/>
      <c r="AO50" s="21"/>
      <c r="AZ50" s="1"/>
      <c r="BA50" s="1"/>
      <c r="BB50" s="1"/>
      <c r="BC50" s="1"/>
      <c r="BD50" s="1"/>
      <c r="BE50" s="1"/>
      <c r="BF50" s="1"/>
      <c r="BG50" s="1"/>
    </row>
    <row r="51" spans="1:59" ht="18.75">
      <c r="A51" s="6"/>
      <c r="B51" s="9" t="s">
        <v>108</v>
      </c>
      <c r="C51" s="8"/>
      <c r="D51" s="33">
        <f t="shared" si="11"/>
        <v>20</v>
      </c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7">
        <v>20</v>
      </c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62"/>
      <c r="AL51" s="21"/>
      <c r="AM51" s="21"/>
      <c r="AN51" s="21"/>
      <c r="AO51" s="21"/>
      <c r="AZ51" s="1"/>
      <c r="BA51" s="1"/>
      <c r="BB51" s="1"/>
      <c r="BC51" s="1"/>
      <c r="BD51" s="1"/>
      <c r="BE51" s="1"/>
      <c r="BF51" s="1"/>
      <c r="BG51" s="1"/>
    </row>
    <row r="52" spans="1:59" ht="18.75">
      <c r="A52" s="8"/>
      <c r="B52" s="9" t="s">
        <v>91</v>
      </c>
      <c r="C52" s="12"/>
      <c r="D52" s="33">
        <f t="shared" si="11"/>
        <v>250.67198000000002</v>
      </c>
      <c r="E52" s="23">
        <v>96.301000000000002</v>
      </c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27">
        <v>154.37098</v>
      </c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63"/>
      <c r="AL52" s="21"/>
      <c r="AM52" s="21"/>
      <c r="AN52" s="21"/>
      <c r="AO52" s="21"/>
      <c r="AZ52" s="1"/>
      <c r="BA52" s="1"/>
      <c r="BB52" s="1"/>
      <c r="BC52" s="1"/>
      <c r="BD52" s="1"/>
      <c r="BE52" s="1"/>
      <c r="BF52" s="1"/>
      <c r="BG52" s="1"/>
    </row>
    <row r="53" spans="1:59" ht="18.75">
      <c r="A53" s="6" t="s">
        <v>155</v>
      </c>
      <c r="B53" s="15" t="s">
        <v>156</v>
      </c>
      <c r="C53" s="8"/>
      <c r="D53" s="24">
        <f t="shared" ref="D53:D69" si="12">SUM(E53:AJ53)</f>
        <v>7958.6315600000007</v>
      </c>
      <c r="E53" s="25">
        <f>E54+E55+E56+E57+E58+E59</f>
        <v>371.66640000000001</v>
      </c>
      <c r="F53" s="25">
        <f t="shared" ref="F53:AJ53" si="13">F54+F55+F56+F57+F58+F59</f>
        <v>0</v>
      </c>
      <c r="G53" s="25">
        <f t="shared" si="13"/>
        <v>0</v>
      </c>
      <c r="H53" s="25">
        <f t="shared" si="13"/>
        <v>0</v>
      </c>
      <c r="I53" s="25">
        <f t="shared" si="13"/>
        <v>0</v>
      </c>
      <c r="J53" s="25">
        <f t="shared" si="13"/>
        <v>0</v>
      </c>
      <c r="K53" s="25">
        <f t="shared" si="13"/>
        <v>0</v>
      </c>
      <c r="L53" s="25">
        <f t="shared" si="13"/>
        <v>0</v>
      </c>
      <c r="M53" s="25">
        <f t="shared" si="13"/>
        <v>0</v>
      </c>
      <c r="N53" s="25">
        <f t="shared" si="13"/>
        <v>0</v>
      </c>
      <c r="O53" s="25">
        <f t="shared" si="13"/>
        <v>0</v>
      </c>
      <c r="P53" s="25">
        <f t="shared" si="13"/>
        <v>0</v>
      </c>
      <c r="Q53" s="25">
        <f t="shared" si="13"/>
        <v>0</v>
      </c>
      <c r="R53" s="25">
        <f t="shared" si="13"/>
        <v>0</v>
      </c>
      <c r="S53" s="25">
        <f t="shared" si="13"/>
        <v>0</v>
      </c>
      <c r="T53" s="25">
        <f t="shared" si="13"/>
        <v>0</v>
      </c>
      <c r="U53" s="25">
        <f t="shared" si="13"/>
        <v>0</v>
      </c>
      <c r="V53" s="25">
        <f t="shared" si="13"/>
        <v>0</v>
      </c>
      <c r="W53" s="25">
        <f t="shared" si="13"/>
        <v>0</v>
      </c>
      <c r="X53" s="25">
        <f t="shared" si="13"/>
        <v>0</v>
      </c>
      <c r="Y53" s="25">
        <f t="shared" si="13"/>
        <v>0</v>
      </c>
      <c r="Z53" s="25">
        <f t="shared" si="13"/>
        <v>0</v>
      </c>
      <c r="AA53" s="25">
        <f t="shared" si="13"/>
        <v>0</v>
      </c>
      <c r="AB53" s="25">
        <f t="shared" si="13"/>
        <v>0</v>
      </c>
      <c r="AC53" s="25">
        <f t="shared" si="13"/>
        <v>0</v>
      </c>
      <c r="AD53" s="25">
        <f t="shared" si="13"/>
        <v>0</v>
      </c>
      <c r="AE53" s="25">
        <f t="shared" si="13"/>
        <v>0</v>
      </c>
      <c r="AF53" s="25">
        <f t="shared" si="13"/>
        <v>0</v>
      </c>
      <c r="AG53" s="25">
        <f t="shared" si="13"/>
        <v>0</v>
      </c>
      <c r="AH53" s="25">
        <f t="shared" si="13"/>
        <v>0</v>
      </c>
      <c r="AI53" s="25">
        <f t="shared" si="13"/>
        <v>0</v>
      </c>
      <c r="AJ53" s="25">
        <f t="shared" si="13"/>
        <v>7586.9651600000007</v>
      </c>
      <c r="AK53" s="62"/>
      <c r="AL53" s="21"/>
      <c r="AM53" s="21"/>
      <c r="AN53" s="21"/>
      <c r="AO53" s="21"/>
      <c r="AZ53" s="1"/>
      <c r="BA53" s="1"/>
      <c r="BB53" s="1"/>
      <c r="BC53" s="1"/>
      <c r="BD53" s="1"/>
      <c r="BE53" s="1"/>
      <c r="BF53" s="1"/>
      <c r="BG53" s="1"/>
    </row>
    <row r="54" spans="1:59" ht="18.75">
      <c r="A54" s="8"/>
      <c r="B54" s="9" t="s">
        <v>93</v>
      </c>
      <c r="C54" s="12"/>
      <c r="D54" s="33">
        <f t="shared" si="12"/>
        <v>1148.31684</v>
      </c>
      <c r="E54" s="23">
        <v>371.66640000000001</v>
      </c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>
        <v>776.65044</v>
      </c>
      <c r="AK54" s="63"/>
      <c r="AL54" s="21"/>
      <c r="AM54" s="21"/>
      <c r="AN54" s="21"/>
      <c r="AO54" s="21"/>
      <c r="AZ54" s="1"/>
      <c r="BA54" s="1"/>
      <c r="BB54" s="1"/>
      <c r="BC54" s="1"/>
      <c r="BD54" s="1"/>
      <c r="BE54" s="1"/>
      <c r="BF54" s="1"/>
      <c r="BG54" s="1"/>
    </row>
    <row r="55" spans="1:59" ht="18.75">
      <c r="A55" s="8"/>
      <c r="B55" s="9" t="s">
        <v>95</v>
      </c>
      <c r="C55" s="12"/>
      <c r="D55" s="33">
        <f t="shared" si="12"/>
        <v>2312.221</v>
      </c>
      <c r="E55" s="23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>
        <v>2312.221</v>
      </c>
      <c r="AK55" s="63"/>
      <c r="AL55" s="21"/>
      <c r="AM55" s="21"/>
      <c r="AN55" s="21"/>
      <c r="AO55" s="21"/>
      <c r="AZ55" s="1"/>
      <c r="BA55" s="1"/>
      <c r="BB55" s="1"/>
      <c r="BC55" s="1"/>
      <c r="BD55" s="1"/>
      <c r="BE55" s="1"/>
      <c r="BF55" s="1"/>
      <c r="BG55" s="1"/>
    </row>
    <row r="56" spans="1:59" ht="18.75">
      <c r="A56" s="8"/>
      <c r="B56" s="9" t="s">
        <v>97</v>
      </c>
      <c r="C56" s="12"/>
      <c r="D56" s="33">
        <f t="shared" si="12"/>
        <v>1021.496</v>
      </c>
      <c r="E56" s="23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>
        <v>1021.496</v>
      </c>
      <c r="AK56" s="63"/>
      <c r="AL56" s="21"/>
      <c r="AM56" s="21"/>
      <c r="AN56" s="21"/>
      <c r="AO56" s="21"/>
      <c r="AZ56" s="1"/>
      <c r="BA56" s="1"/>
      <c r="BB56" s="1"/>
      <c r="BC56" s="1"/>
      <c r="BD56" s="1"/>
      <c r="BE56" s="1"/>
      <c r="BF56" s="1"/>
      <c r="BG56" s="1"/>
    </row>
    <row r="57" spans="1:59" ht="18.75">
      <c r="A57" s="8"/>
      <c r="B57" s="9" t="s">
        <v>108</v>
      </c>
      <c r="C57" s="12"/>
      <c r="D57" s="33">
        <f t="shared" si="12"/>
        <v>882.35562000000004</v>
      </c>
      <c r="E57" s="23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>
        <v>882.35562000000004</v>
      </c>
      <c r="AK57" s="63"/>
      <c r="AL57" s="21"/>
      <c r="AM57" s="21"/>
      <c r="AN57" s="21"/>
      <c r="AO57" s="21"/>
      <c r="AZ57" s="1"/>
      <c r="BA57" s="1"/>
      <c r="BB57" s="1"/>
      <c r="BC57" s="1"/>
      <c r="BD57" s="1"/>
      <c r="BE57" s="1"/>
      <c r="BF57" s="1"/>
      <c r="BG57" s="1"/>
    </row>
    <row r="58" spans="1:59" ht="18.75">
      <c r="A58" s="8"/>
      <c r="B58" s="9" t="s">
        <v>90</v>
      </c>
      <c r="C58" s="12"/>
      <c r="D58" s="33">
        <f t="shared" si="12"/>
        <v>1622.32566</v>
      </c>
      <c r="E58" s="23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>
        <v>1622.32566</v>
      </c>
      <c r="AK58" s="63"/>
      <c r="AL58" s="21"/>
      <c r="AM58" s="21"/>
      <c r="AN58" s="21"/>
      <c r="AO58" s="21"/>
      <c r="AZ58" s="1"/>
      <c r="BA58" s="1"/>
      <c r="BB58" s="1"/>
      <c r="BC58" s="1"/>
      <c r="BD58" s="1"/>
      <c r="BE58" s="1"/>
      <c r="BF58" s="1"/>
      <c r="BG58" s="1"/>
    </row>
    <row r="59" spans="1:59" ht="18.75">
      <c r="A59" s="8"/>
      <c r="B59" s="9" t="s">
        <v>105</v>
      </c>
      <c r="C59" s="12"/>
      <c r="D59" s="33">
        <f t="shared" si="12"/>
        <v>971.91643999999997</v>
      </c>
      <c r="E59" s="23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>
        <v>971.91643999999997</v>
      </c>
      <c r="AK59" s="63"/>
      <c r="AL59" s="21"/>
      <c r="AM59" s="21"/>
      <c r="AN59" s="21"/>
      <c r="AO59" s="21"/>
      <c r="AZ59" s="1"/>
      <c r="BA59" s="1"/>
      <c r="BB59" s="1"/>
      <c r="BC59" s="1"/>
      <c r="BD59" s="1"/>
      <c r="BE59" s="1"/>
      <c r="BF59" s="1"/>
      <c r="BG59" s="1"/>
    </row>
    <row r="60" spans="1:59" ht="47.25">
      <c r="A60" s="6" t="s">
        <v>157</v>
      </c>
      <c r="B60" s="15" t="s">
        <v>158</v>
      </c>
      <c r="C60" s="8"/>
      <c r="D60" s="24">
        <f t="shared" si="12"/>
        <v>100</v>
      </c>
      <c r="E60" s="25">
        <f>E61</f>
        <v>100</v>
      </c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>
        <f t="shared" si="9"/>
        <v>0</v>
      </c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>
        <f t="shared" si="9"/>
        <v>0</v>
      </c>
      <c r="AK60" s="62"/>
      <c r="AL60" s="21"/>
      <c r="AM60" s="21"/>
      <c r="AN60" s="21"/>
      <c r="AO60" s="21"/>
      <c r="AZ60" s="1"/>
      <c r="BA60" s="1"/>
      <c r="BB60" s="1"/>
      <c r="BC60" s="1"/>
      <c r="BD60" s="1"/>
      <c r="BE60" s="1"/>
      <c r="BF60" s="1"/>
      <c r="BG60" s="1"/>
    </row>
    <row r="61" spans="1:59" ht="18.75">
      <c r="A61" s="8"/>
      <c r="B61" s="9" t="s">
        <v>118</v>
      </c>
      <c r="C61" s="12"/>
      <c r="D61" s="33">
        <f t="shared" si="12"/>
        <v>100</v>
      </c>
      <c r="E61" s="23">
        <v>100</v>
      </c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63"/>
      <c r="AL61" s="21"/>
      <c r="AM61" s="21"/>
      <c r="AN61" s="21"/>
      <c r="AO61" s="21"/>
      <c r="AZ61" s="1"/>
      <c r="BA61" s="1"/>
      <c r="BB61" s="1"/>
      <c r="BC61" s="1"/>
      <c r="BD61" s="1"/>
      <c r="BE61" s="1"/>
      <c r="BF61" s="1"/>
      <c r="BG61" s="1"/>
    </row>
    <row r="62" spans="1:59" ht="35.25" customHeight="1">
      <c r="A62" s="6" t="s">
        <v>159</v>
      </c>
      <c r="B62" s="13" t="s">
        <v>160</v>
      </c>
      <c r="C62" s="8"/>
      <c r="D62" s="24">
        <f t="shared" si="12"/>
        <v>110</v>
      </c>
      <c r="E62" s="25">
        <f t="shared" ref="E62:AJ62" si="14">SUM(E63:E64)</f>
        <v>110</v>
      </c>
      <c r="F62" s="25">
        <f t="shared" si="14"/>
        <v>0</v>
      </c>
      <c r="G62" s="25">
        <f t="shared" si="14"/>
        <v>0</v>
      </c>
      <c r="H62" s="25">
        <f t="shared" si="14"/>
        <v>0</v>
      </c>
      <c r="I62" s="25">
        <f t="shared" si="14"/>
        <v>0</v>
      </c>
      <c r="J62" s="25">
        <f t="shared" si="14"/>
        <v>0</v>
      </c>
      <c r="K62" s="25">
        <f t="shared" si="14"/>
        <v>0</v>
      </c>
      <c r="L62" s="25">
        <f t="shared" si="14"/>
        <v>0</v>
      </c>
      <c r="M62" s="25">
        <f t="shared" si="14"/>
        <v>0</v>
      </c>
      <c r="N62" s="25">
        <f t="shared" si="14"/>
        <v>0</v>
      </c>
      <c r="O62" s="25">
        <f t="shared" si="14"/>
        <v>0</v>
      </c>
      <c r="P62" s="25">
        <f t="shared" si="14"/>
        <v>0</v>
      </c>
      <c r="Q62" s="25">
        <f t="shared" si="14"/>
        <v>0</v>
      </c>
      <c r="R62" s="25">
        <f t="shared" si="14"/>
        <v>0</v>
      </c>
      <c r="S62" s="25">
        <f t="shared" si="14"/>
        <v>0</v>
      </c>
      <c r="T62" s="25">
        <f t="shared" si="14"/>
        <v>0</v>
      </c>
      <c r="U62" s="25">
        <f t="shared" si="14"/>
        <v>0</v>
      </c>
      <c r="V62" s="25">
        <f t="shared" si="14"/>
        <v>0</v>
      </c>
      <c r="W62" s="25">
        <f t="shared" si="14"/>
        <v>0</v>
      </c>
      <c r="X62" s="25">
        <f t="shared" si="14"/>
        <v>0</v>
      </c>
      <c r="Y62" s="25">
        <f t="shared" si="14"/>
        <v>0</v>
      </c>
      <c r="Z62" s="25">
        <f t="shared" si="14"/>
        <v>0</v>
      </c>
      <c r="AA62" s="25">
        <f t="shared" si="14"/>
        <v>0</v>
      </c>
      <c r="AB62" s="25">
        <f t="shared" si="14"/>
        <v>0</v>
      </c>
      <c r="AC62" s="25">
        <f t="shared" si="14"/>
        <v>0</v>
      </c>
      <c r="AD62" s="25">
        <f t="shared" si="14"/>
        <v>0</v>
      </c>
      <c r="AE62" s="25">
        <f t="shared" si="14"/>
        <v>0</v>
      </c>
      <c r="AF62" s="25">
        <f t="shared" si="14"/>
        <v>0</v>
      </c>
      <c r="AG62" s="25">
        <f t="shared" si="14"/>
        <v>0</v>
      </c>
      <c r="AH62" s="25">
        <f t="shared" si="14"/>
        <v>0</v>
      </c>
      <c r="AI62" s="25">
        <f t="shared" si="14"/>
        <v>0</v>
      </c>
      <c r="AJ62" s="25">
        <f t="shared" si="14"/>
        <v>0</v>
      </c>
      <c r="AK62" s="62"/>
      <c r="AL62" s="21"/>
      <c r="AM62" s="21"/>
      <c r="AN62" s="21"/>
      <c r="AO62" s="21"/>
      <c r="AZ62" s="1"/>
      <c r="BA62" s="1"/>
      <c r="BB62" s="1"/>
      <c r="BC62" s="1"/>
      <c r="BD62" s="1"/>
      <c r="BE62" s="1"/>
      <c r="BF62" s="1"/>
      <c r="BG62" s="1"/>
    </row>
    <row r="63" spans="1:59" ht="16.5" customHeight="1">
      <c r="A63" s="6"/>
      <c r="B63" s="9" t="s">
        <v>106</v>
      </c>
      <c r="C63" s="8"/>
      <c r="D63" s="26">
        <f t="shared" si="12"/>
        <v>68</v>
      </c>
      <c r="E63" s="27">
        <v>68</v>
      </c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62"/>
      <c r="AL63" s="21"/>
      <c r="AM63" s="21"/>
      <c r="AN63" s="21"/>
      <c r="AO63" s="21"/>
      <c r="AZ63" s="1"/>
      <c r="BA63" s="1"/>
      <c r="BB63" s="1"/>
      <c r="BC63" s="1"/>
      <c r="BD63" s="1"/>
      <c r="BE63" s="1"/>
      <c r="BF63" s="1"/>
      <c r="BG63" s="1"/>
    </row>
    <row r="64" spans="1:59" ht="17.25" customHeight="1">
      <c r="A64" s="3"/>
      <c r="B64" s="9" t="s">
        <v>112</v>
      </c>
      <c r="C64" s="8"/>
      <c r="D64" s="26">
        <f t="shared" si="12"/>
        <v>42</v>
      </c>
      <c r="E64" s="27">
        <v>42</v>
      </c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63"/>
      <c r="AL64" s="21"/>
      <c r="AM64" s="21"/>
      <c r="AN64" s="21"/>
      <c r="AO64" s="21"/>
      <c r="AZ64" s="1"/>
      <c r="BA64" s="1"/>
      <c r="BB64" s="1"/>
      <c r="BC64" s="1"/>
      <c r="BD64" s="1"/>
      <c r="BE64" s="1"/>
      <c r="BF64" s="1"/>
      <c r="BG64" s="1"/>
    </row>
    <row r="65" spans="1:59" ht="63">
      <c r="A65" s="6" t="s">
        <v>168</v>
      </c>
      <c r="B65" s="15" t="s">
        <v>169</v>
      </c>
      <c r="C65" s="8"/>
      <c r="D65" s="24">
        <f t="shared" si="12"/>
        <v>365</v>
      </c>
      <c r="E65" s="25">
        <f>E66</f>
        <v>365</v>
      </c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>
        <f t="shared" ref="T65:AJ67" si="15">T66</f>
        <v>0</v>
      </c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>
        <f t="shared" si="15"/>
        <v>0</v>
      </c>
      <c r="AK65" s="62"/>
      <c r="AL65" s="21"/>
      <c r="AM65" s="21"/>
      <c r="AN65" s="21"/>
      <c r="AO65" s="21"/>
      <c r="AZ65" s="1"/>
      <c r="BA65" s="1"/>
      <c r="BB65" s="1"/>
      <c r="BC65" s="1"/>
      <c r="BD65" s="1"/>
      <c r="BE65" s="1"/>
      <c r="BF65" s="1"/>
      <c r="BG65" s="1"/>
    </row>
    <row r="66" spans="1:59" ht="18.75">
      <c r="A66" s="8"/>
      <c r="B66" s="9" t="s">
        <v>130</v>
      </c>
      <c r="C66" s="12"/>
      <c r="D66" s="33">
        <f t="shared" si="12"/>
        <v>365</v>
      </c>
      <c r="E66" s="23">
        <v>365</v>
      </c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63"/>
      <c r="AL66" s="21"/>
      <c r="AM66" s="21"/>
      <c r="AN66" s="21"/>
      <c r="AO66" s="21"/>
      <c r="AZ66" s="1"/>
      <c r="BA66" s="1"/>
      <c r="BB66" s="1"/>
      <c r="BC66" s="1"/>
      <c r="BD66" s="1"/>
      <c r="BE66" s="1"/>
      <c r="BF66" s="1"/>
      <c r="BG66" s="1"/>
    </row>
    <row r="67" spans="1:59" ht="31.5">
      <c r="A67" s="6" t="s">
        <v>170</v>
      </c>
      <c r="B67" s="15" t="s">
        <v>171</v>
      </c>
      <c r="C67" s="8"/>
      <c r="D67" s="24">
        <f t="shared" si="12"/>
        <v>99</v>
      </c>
      <c r="E67" s="25">
        <f>E68</f>
        <v>99</v>
      </c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>
        <f t="shared" si="15"/>
        <v>0</v>
      </c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>
        <f t="shared" si="15"/>
        <v>0</v>
      </c>
      <c r="AK67" s="62"/>
      <c r="AL67" s="21"/>
      <c r="AM67" s="21"/>
      <c r="AN67" s="21"/>
      <c r="AO67" s="21"/>
      <c r="AZ67" s="1"/>
      <c r="BA67" s="1"/>
      <c r="BB67" s="1"/>
      <c r="BC67" s="1"/>
      <c r="BD67" s="1"/>
      <c r="BE67" s="1"/>
      <c r="BF67" s="1"/>
      <c r="BG67" s="1"/>
    </row>
    <row r="68" spans="1:59" ht="18.75">
      <c r="A68" s="8"/>
      <c r="B68" s="9" t="s">
        <v>130</v>
      </c>
      <c r="C68" s="12"/>
      <c r="D68" s="33">
        <f t="shared" si="12"/>
        <v>99</v>
      </c>
      <c r="E68" s="23">
        <v>99</v>
      </c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63"/>
      <c r="AL68" s="21"/>
      <c r="AM68" s="21"/>
      <c r="AN68" s="21"/>
      <c r="AO68" s="21"/>
      <c r="AZ68" s="1"/>
      <c r="BA68" s="1"/>
      <c r="BB68" s="1"/>
      <c r="BC68" s="1"/>
      <c r="BD68" s="1"/>
      <c r="BE68" s="1"/>
      <c r="BF68" s="1"/>
      <c r="BG68" s="1"/>
    </row>
    <row r="69" spans="1:59" ht="47.25">
      <c r="A69" s="6" t="s">
        <v>175</v>
      </c>
      <c r="B69" s="15" t="s">
        <v>176</v>
      </c>
      <c r="C69" s="8"/>
      <c r="D69" s="24">
        <f t="shared" si="12"/>
        <v>7.415</v>
      </c>
      <c r="E69" s="25">
        <f>E70</f>
        <v>7.415</v>
      </c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>
        <f>T70</f>
        <v>0</v>
      </c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>
        <f>AJ70</f>
        <v>0</v>
      </c>
      <c r="AK69" s="62"/>
      <c r="AL69" s="21"/>
      <c r="AM69" s="21"/>
      <c r="AN69" s="21"/>
      <c r="AO69" s="21"/>
      <c r="AZ69" s="1"/>
      <c r="BA69" s="1"/>
      <c r="BB69" s="1"/>
      <c r="BC69" s="1"/>
      <c r="BD69" s="1"/>
      <c r="BE69" s="1"/>
      <c r="BF69" s="1"/>
      <c r="BG69" s="1"/>
    </row>
    <row r="70" spans="1:59" ht="18.75">
      <c r="A70" s="8"/>
      <c r="B70" s="9" t="s">
        <v>126</v>
      </c>
      <c r="C70" s="12"/>
      <c r="D70" s="33">
        <f>SUM(E70:AJ70)</f>
        <v>7.415</v>
      </c>
      <c r="E70" s="23">
        <v>7.415</v>
      </c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63"/>
      <c r="AL70" s="21"/>
      <c r="AM70" s="21"/>
      <c r="AN70" s="21"/>
      <c r="AO70" s="21"/>
      <c r="AZ70" s="1"/>
      <c r="BA70" s="1"/>
      <c r="BB70" s="1"/>
      <c r="BC70" s="1"/>
      <c r="BD70" s="1"/>
      <c r="BE70" s="1"/>
      <c r="BF70" s="1"/>
      <c r="BG70" s="1"/>
    </row>
    <row r="71" spans="1:59" ht="18.75">
      <c r="A71" s="6" t="s">
        <v>181</v>
      </c>
      <c r="B71" s="15" t="s">
        <v>183</v>
      </c>
      <c r="C71" s="8"/>
      <c r="D71" s="24">
        <f t="shared" ref="D71" si="16">SUM(E71:AJ71)</f>
        <v>60.793599999999998</v>
      </c>
      <c r="E71" s="25">
        <f>E72</f>
        <v>60.793599999999998</v>
      </c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>
        <f>T72</f>
        <v>0</v>
      </c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>
        <f>AJ72</f>
        <v>0</v>
      </c>
      <c r="AK71" s="62"/>
      <c r="AL71" s="21"/>
      <c r="AM71" s="21"/>
      <c r="AN71" s="21"/>
      <c r="AO71" s="21"/>
      <c r="AZ71" s="1"/>
      <c r="BA71" s="1"/>
      <c r="BB71" s="1"/>
      <c r="BC71" s="1"/>
      <c r="BD71" s="1"/>
      <c r="BE71" s="1"/>
      <c r="BF71" s="1"/>
      <c r="BG71" s="1"/>
    </row>
    <row r="72" spans="1:59" ht="18.75">
      <c r="A72" s="8"/>
      <c r="B72" s="9" t="s">
        <v>123</v>
      </c>
      <c r="C72" s="12"/>
      <c r="D72" s="33">
        <f>SUM(E72:AJ72)</f>
        <v>60.793599999999998</v>
      </c>
      <c r="E72" s="23">
        <v>60.793599999999998</v>
      </c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63"/>
      <c r="AL72" s="21"/>
      <c r="AM72" s="21"/>
      <c r="AN72" s="21"/>
      <c r="AO72" s="21"/>
      <c r="AZ72" s="1"/>
      <c r="BA72" s="1"/>
      <c r="BB72" s="1"/>
      <c r="BC72" s="1"/>
      <c r="BD72" s="1"/>
      <c r="BE72" s="1"/>
      <c r="BF72" s="1"/>
      <c r="BG72" s="1"/>
    </row>
    <row r="73" spans="1:59" ht="31.5">
      <c r="A73" s="6" t="s">
        <v>182</v>
      </c>
      <c r="B73" s="15" t="s">
        <v>185</v>
      </c>
      <c r="C73" s="8"/>
      <c r="D73" s="24">
        <f t="shared" ref="D73" si="17">SUM(E73:AJ73)</f>
        <v>10</v>
      </c>
      <c r="E73" s="25">
        <f>E74</f>
        <v>10</v>
      </c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>
        <f>T74</f>
        <v>0</v>
      </c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>
        <f>AJ74</f>
        <v>0</v>
      </c>
      <c r="AK73" s="62"/>
      <c r="AL73" s="21"/>
      <c r="AM73" s="21"/>
      <c r="AN73" s="21"/>
      <c r="AO73" s="21"/>
      <c r="AZ73" s="1"/>
      <c r="BA73" s="1"/>
      <c r="BB73" s="1"/>
      <c r="BC73" s="1"/>
      <c r="BD73" s="1"/>
      <c r="BE73" s="1"/>
      <c r="BF73" s="1"/>
      <c r="BG73" s="1"/>
    </row>
    <row r="74" spans="1:59" ht="18.75">
      <c r="A74" s="8"/>
      <c r="B74" s="9" t="s">
        <v>123</v>
      </c>
      <c r="C74" s="12"/>
      <c r="D74" s="33">
        <f>SUM(E74:AJ74)</f>
        <v>10</v>
      </c>
      <c r="E74" s="23">
        <v>10</v>
      </c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63"/>
      <c r="AL74" s="21"/>
      <c r="AM74" s="21"/>
      <c r="AN74" s="21"/>
      <c r="AO74" s="21"/>
      <c r="AZ74" s="1"/>
      <c r="BA74" s="1"/>
      <c r="BB74" s="1"/>
      <c r="BC74" s="1"/>
      <c r="BD74" s="1"/>
      <c r="BE74" s="1"/>
      <c r="BF74" s="1"/>
      <c r="BG74" s="1"/>
    </row>
    <row r="75" spans="1:59" ht="31.5">
      <c r="A75" s="6" t="s">
        <v>187</v>
      </c>
      <c r="B75" s="15" t="s">
        <v>188</v>
      </c>
      <c r="C75" s="12"/>
      <c r="D75" s="39">
        <f t="shared" ref="D75:D90" si="18">SUM(E75:AJ75)</f>
        <v>72.721000000000004</v>
      </c>
      <c r="E75" s="38">
        <f>E76</f>
        <v>72.721000000000004</v>
      </c>
      <c r="F75" s="38">
        <f t="shared" ref="F75:AJ91" si="19">F76</f>
        <v>0</v>
      </c>
      <c r="G75" s="38">
        <f t="shared" si="19"/>
        <v>0</v>
      </c>
      <c r="H75" s="38">
        <f t="shared" si="19"/>
        <v>0</v>
      </c>
      <c r="I75" s="38">
        <f t="shared" si="19"/>
        <v>0</v>
      </c>
      <c r="J75" s="38">
        <f t="shared" si="19"/>
        <v>0</v>
      </c>
      <c r="K75" s="38">
        <f t="shared" si="19"/>
        <v>0</v>
      </c>
      <c r="L75" s="38">
        <f t="shared" si="19"/>
        <v>0</v>
      </c>
      <c r="M75" s="38">
        <f t="shared" si="19"/>
        <v>0</v>
      </c>
      <c r="N75" s="38">
        <f t="shared" si="19"/>
        <v>0</v>
      </c>
      <c r="O75" s="38">
        <f t="shared" si="19"/>
        <v>0</v>
      </c>
      <c r="P75" s="38">
        <f t="shared" si="19"/>
        <v>0</v>
      </c>
      <c r="Q75" s="38">
        <f t="shared" si="19"/>
        <v>0</v>
      </c>
      <c r="R75" s="38">
        <f t="shared" si="19"/>
        <v>0</v>
      </c>
      <c r="S75" s="38">
        <f t="shared" si="19"/>
        <v>0</v>
      </c>
      <c r="T75" s="38">
        <f t="shared" si="19"/>
        <v>0</v>
      </c>
      <c r="U75" s="38">
        <f t="shared" si="19"/>
        <v>0</v>
      </c>
      <c r="V75" s="38">
        <f t="shared" si="19"/>
        <v>0</v>
      </c>
      <c r="W75" s="38">
        <f t="shared" si="19"/>
        <v>0</v>
      </c>
      <c r="X75" s="38">
        <f t="shared" si="19"/>
        <v>0</v>
      </c>
      <c r="Y75" s="38">
        <f t="shared" si="19"/>
        <v>0</v>
      </c>
      <c r="Z75" s="38">
        <f t="shared" si="19"/>
        <v>0</v>
      </c>
      <c r="AA75" s="38">
        <f t="shared" si="19"/>
        <v>0</v>
      </c>
      <c r="AB75" s="38">
        <f t="shared" si="19"/>
        <v>0</v>
      </c>
      <c r="AC75" s="38">
        <f t="shared" si="19"/>
        <v>0</v>
      </c>
      <c r="AD75" s="38">
        <f t="shared" si="19"/>
        <v>0</v>
      </c>
      <c r="AE75" s="38">
        <f t="shared" si="19"/>
        <v>0</v>
      </c>
      <c r="AF75" s="38">
        <f t="shared" si="19"/>
        <v>0</v>
      </c>
      <c r="AG75" s="38">
        <f t="shared" si="19"/>
        <v>0</v>
      </c>
      <c r="AH75" s="38">
        <f t="shared" si="19"/>
        <v>0</v>
      </c>
      <c r="AI75" s="38">
        <f t="shared" si="19"/>
        <v>0</v>
      </c>
      <c r="AJ75" s="38">
        <f t="shared" si="19"/>
        <v>0</v>
      </c>
      <c r="AK75" s="63"/>
      <c r="AL75" s="21"/>
      <c r="AM75" s="21"/>
      <c r="AN75" s="21"/>
      <c r="AO75" s="21"/>
      <c r="AZ75" s="1"/>
      <c r="BA75" s="1"/>
      <c r="BB75" s="1"/>
      <c r="BC75" s="1"/>
      <c r="BD75" s="1"/>
      <c r="BE75" s="1"/>
      <c r="BF75" s="1"/>
      <c r="BG75" s="1"/>
    </row>
    <row r="76" spans="1:59" ht="18.75">
      <c r="A76" s="8"/>
      <c r="B76" s="9" t="s">
        <v>128</v>
      </c>
      <c r="C76" s="12"/>
      <c r="D76" s="33">
        <f t="shared" si="18"/>
        <v>72.721000000000004</v>
      </c>
      <c r="E76" s="23">
        <v>72.721000000000004</v>
      </c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63"/>
      <c r="AL76" s="21"/>
      <c r="AM76" s="21"/>
      <c r="AN76" s="21"/>
      <c r="AO76" s="21"/>
      <c r="AZ76" s="1"/>
      <c r="BA76" s="1"/>
      <c r="BB76" s="1"/>
      <c r="BC76" s="1"/>
      <c r="BD76" s="1"/>
      <c r="BE76" s="1"/>
      <c r="BF76" s="1"/>
      <c r="BG76" s="1"/>
    </row>
    <row r="77" spans="1:59" ht="47.25">
      <c r="A77" s="6" t="s">
        <v>199</v>
      </c>
      <c r="B77" s="15" t="s">
        <v>200</v>
      </c>
      <c r="C77" s="12"/>
      <c r="D77" s="39">
        <f t="shared" si="18"/>
        <v>40</v>
      </c>
      <c r="E77" s="38">
        <f>E78</f>
        <v>0</v>
      </c>
      <c r="F77" s="38">
        <f t="shared" si="19"/>
        <v>0</v>
      </c>
      <c r="G77" s="38">
        <f t="shared" si="19"/>
        <v>0</v>
      </c>
      <c r="H77" s="38">
        <f t="shared" si="19"/>
        <v>0</v>
      </c>
      <c r="I77" s="38">
        <f t="shared" si="19"/>
        <v>0</v>
      </c>
      <c r="J77" s="38">
        <f t="shared" si="19"/>
        <v>0</v>
      </c>
      <c r="K77" s="38">
        <f t="shared" si="19"/>
        <v>0</v>
      </c>
      <c r="L77" s="38">
        <f t="shared" si="19"/>
        <v>0</v>
      </c>
      <c r="M77" s="38">
        <f t="shared" si="19"/>
        <v>0</v>
      </c>
      <c r="N77" s="38">
        <f t="shared" si="19"/>
        <v>0</v>
      </c>
      <c r="O77" s="38">
        <f t="shared" si="19"/>
        <v>0</v>
      </c>
      <c r="P77" s="38">
        <f t="shared" si="19"/>
        <v>0</v>
      </c>
      <c r="Q77" s="38">
        <f t="shared" si="19"/>
        <v>0</v>
      </c>
      <c r="R77" s="38">
        <f t="shared" si="19"/>
        <v>0</v>
      </c>
      <c r="S77" s="38">
        <f t="shared" si="19"/>
        <v>0</v>
      </c>
      <c r="T77" s="38">
        <f t="shared" si="19"/>
        <v>40</v>
      </c>
      <c r="U77" s="38">
        <f t="shared" si="19"/>
        <v>0</v>
      </c>
      <c r="V77" s="38">
        <f t="shared" si="19"/>
        <v>0</v>
      </c>
      <c r="W77" s="38">
        <f t="shared" si="19"/>
        <v>0</v>
      </c>
      <c r="X77" s="38">
        <f t="shared" si="19"/>
        <v>0</v>
      </c>
      <c r="Y77" s="38">
        <f t="shared" si="19"/>
        <v>0</v>
      </c>
      <c r="Z77" s="38">
        <f t="shared" si="19"/>
        <v>0</v>
      </c>
      <c r="AA77" s="38">
        <f t="shared" si="19"/>
        <v>0</v>
      </c>
      <c r="AB77" s="38">
        <f t="shared" si="19"/>
        <v>0</v>
      </c>
      <c r="AC77" s="38">
        <f t="shared" si="19"/>
        <v>0</v>
      </c>
      <c r="AD77" s="38">
        <f t="shared" si="19"/>
        <v>0</v>
      </c>
      <c r="AE77" s="38">
        <f t="shared" si="19"/>
        <v>0</v>
      </c>
      <c r="AF77" s="38">
        <f t="shared" si="19"/>
        <v>0</v>
      </c>
      <c r="AG77" s="38">
        <f t="shared" si="19"/>
        <v>0</v>
      </c>
      <c r="AH77" s="38">
        <f t="shared" si="19"/>
        <v>0</v>
      </c>
      <c r="AI77" s="38">
        <f t="shared" si="19"/>
        <v>0</v>
      </c>
      <c r="AJ77" s="38">
        <f t="shared" si="19"/>
        <v>0</v>
      </c>
      <c r="AK77" s="63"/>
      <c r="AL77" s="21"/>
      <c r="AM77" s="21"/>
      <c r="AN77" s="21"/>
      <c r="AO77" s="21"/>
      <c r="AZ77" s="1"/>
      <c r="BA77" s="1"/>
      <c r="BB77" s="1"/>
      <c r="BC77" s="1"/>
      <c r="BD77" s="1"/>
      <c r="BE77" s="1"/>
      <c r="BF77" s="1"/>
      <c r="BG77" s="1"/>
    </row>
    <row r="78" spans="1:59" ht="18.75">
      <c r="A78" s="8"/>
      <c r="B78" s="9" t="s">
        <v>123</v>
      </c>
      <c r="C78" s="12"/>
      <c r="D78" s="33">
        <f t="shared" si="18"/>
        <v>40</v>
      </c>
      <c r="E78" s="23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27">
        <v>40</v>
      </c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63"/>
      <c r="AL78" s="21"/>
      <c r="AM78" s="21"/>
      <c r="AN78" s="21"/>
      <c r="AO78" s="21"/>
      <c r="AZ78" s="1"/>
      <c r="BA78" s="1"/>
      <c r="BB78" s="1"/>
      <c r="BC78" s="1"/>
      <c r="BD78" s="1"/>
      <c r="BE78" s="1"/>
      <c r="BF78" s="1"/>
      <c r="BG78" s="1"/>
    </row>
    <row r="79" spans="1:59" ht="227.25" customHeight="1">
      <c r="A79" s="6" t="s">
        <v>203</v>
      </c>
      <c r="B79" s="15" t="s">
        <v>206</v>
      </c>
      <c r="C79" s="12"/>
      <c r="D79" s="39">
        <f t="shared" si="18"/>
        <v>296.60000000000002</v>
      </c>
      <c r="E79" s="38">
        <f>E80</f>
        <v>0</v>
      </c>
      <c r="F79" s="38">
        <f t="shared" si="19"/>
        <v>0</v>
      </c>
      <c r="G79" s="38">
        <f t="shared" si="19"/>
        <v>0</v>
      </c>
      <c r="H79" s="38">
        <f t="shared" si="19"/>
        <v>0</v>
      </c>
      <c r="I79" s="38">
        <f t="shared" si="19"/>
        <v>0</v>
      </c>
      <c r="J79" s="38">
        <f t="shared" si="19"/>
        <v>0</v>
      </c>
      <c r="K79" s="38">
        <f t="shared" si="19"/>
        <v>0</v>
      </c>
      <c r="L79" s="38">
        <f t="shared" si="19"/>
        <v>0</v>
      </c>
      <c r="M79" s="38">
        <f t="shared" si="19"/>
        <v>0</v>
      </c>
      <c r="N79" s="38">
        <f t="shared" si="19"/>
        <v>0</v>
      </c>
      <c r="O79" s="38">
        <f t="shared" si="19"/>
        <v>0</v>
      </c>
      <c r="P79" s="38">
        <f t="shared" si="19"/>
        <v>0</v>
      </c>
      <c r="Q79" s="38">
        <f t="shared" si="19"/>
        <v>0</v>
      </c>
      <c r="R79" s="38">
        <f t="shared" si="19"/>
        <v>0</v>
      </c>
      <c r="S79" s="38">
        <f t="shared" si="19"/>
        <v>0</v>
      </c>
      <c r="T79" s="38">
        <f t="shared" si="19"/>
        <v>296.60000000000002</v>
      </c>
      <c r="U79" s="38">
        <f t="shared" si="19"/>
        <v>0</v>
      </c>
      <c r="V79" s="38">
        <f t="shared" si="19"/>
        <v>0</v>
      </c>
      <c r="W79" s="38">
        <f t="shared" si="19"/>
        <v>0</v>
      </c>
      <c r="X79" s="38">
        <f t="shared" si="19"/>
        <v>0</v>
      </c>
      <c r="Y79" s="38">
        <f t="shared" si="19"/>
        <v>0</v>
      </c>
      <c r="Z79" s="38">
        <f t="shared" si="19"/>
        <v>0</v>
      </c>
      <c r="AA79" s="38">
        <f t="shared" si="19"/>
        <v>0</v>
      </c>
      <c r="AB79" s="38">
        <f t="shared" si="19"/>
        <v>0</v>
      </c>
      <c r="AC79" s="38">
        <f t="shared" si="19"/>
        <v>0</v>
      </c>
      <c r="AD79" s="38">
        <f t="shared" si="19"/>
        <v>0</v>
      </c>
      <c r="AE79" s="38">
        <f t="shared" si="19"/>
        <v>0</v>
      </c>
      <c r="AF79" s="38">
        <f t="shared" si="19"/>
        <v>0</v>
      </c>
      <c r="AG79" s="38">
        <f t="shared" si="19"/>
        <v>0</v>
      </c>
      <c r="AH79" s="38">
        <f t="shared" si="19"/>
        <v>0</v>
      </c>
      <c r="AI79" s="38">
        <f t="shared" si="19"/>
        <v>0</v>
      </c>
      <c r="AJ79" s="38">
        <f t="shared" si="19"/>
        <v>0</v>
      </c>
      <c r="AK79" s="63"/>
      <c r="AL79" s="21"/>
      <c r="AM79" s="21"/>
      <c r="AN79" s="21"/>
      <c r="AO79" s="21"/>
      <c r="AZ79" s="1"/>
      <c r="BA79" s="1"/>
      <c r="BB79" s="1"/>
      <c r="BC79" s="1"/>
      <c r="BD79" s="1"/>
      <c r="BE79" s="1"/>
      <c r="BF79" s="1"/>
      <c r="BG79" s="1"/>
    </row>
    <row r="80" spans="1:59" ht="18.75">
      <c r="A80" s="8"/>
      <c r="B80" s="9" t="s">
        <v>123</v>
      </c>
      <c r="C80" s="12"/>
      <c r="D80" s="33">
        <f t="shared" si="18"/>
        <v>296.60000000000002</v>
      </c>
      <c r="E80" s="23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27">
        <v>296.60000000000002</v>
      </c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63"/>
      <c r="AL80" s="21"/>
      <c r="AM80" s="21"/>
      <c r="AN80" s="21"/>
      <c r="AO80" s="21"/>
      <c r="AZ80" s="1"/>
      <c r="BA80" s="1"/>
      <c r="BB80" s="1"/>
      <c r="BC80" s="1"/>
      <c r="BD80" s="1"/>
      <c r="BE80" s="1"/>
      <c r="BF80" s="1"/>
      <c r="BG80" s="1"/>
    </row>
    <row r="81" spans="1:59" ht="31.5">
      <c r="A81" s="6" t="s">
        <v>208</v>
      </c>
      <c r="B81" s="15" t="s">
        <v>209</v>
      </c>
      <c r="C81" s="12"/>
      <c r="D81" s="39">
        <f t="shared" si="18"/>
        <v>99.45</v>
      </c>
      <c r="E81" s="38">
        <f>E82</f>
        <v>0</v>
      </c>
      <c r="F81" s="38">
        <f t="shared" si="19"/>
        <v>0</v>
      </c>
      <c r="G81" s="38">
        <f t="shared" si="19"/>
        <v>0</v>
      </c>
      <c r="H81" s="38">
        <f t="shared" si="19"/>
        <v>0</v>
      </c>
      <c r="I81" s="38">
        <f t="shared" si="19"/>
        <v>0</v>
      </c>
      <c r="J81" s="38">
        <f t="shared" si="19"/>
        <v>0</v>
      </c>
      <c r="K81" s="38">
        <f t="shared" si="19"/>
        <v>0</v>
      </c>
      <c r="L81" s="38">
        <f t="shared" si="19"/>
        <v>0</v>
      </c>
      <c r="M81" s="38">
        <f t="shared" si="19"/>
        <v>0</v>
      </c>
      <c r="N81" s="38">
        <f t="shared" si="19"/>
        <v>0</v>
      </c>
      <c r="O81" s="38">
        <f t="shared" si="19"/>
        <v>0</v>
      </c>
      <c r="P81" s="38">
        <f t="shared" si="19"/>
        <v>0</v>
      </c>
      <c r="Q81" s="38">
        <f t="shared" si="19"/>
        <v>0</v>
      </c>
      <c r="R81" s="38">
        <f t="shared" si="19"/>
        <v>0</v>
      </c>
      <c r="S81" s="38">
        <f t="shared" si="19"/>
        <v>0</v>
      </c>
      <c r="T81" s="38">
        <f t="shared" si="19"/>
        <v>99.45</v>
      </c>
      <c r="U81" s="38">
        <f t="shared" si="19"/>
        <v>0</v>
      </c>
      <c r="V81" s="38">
        <f t="shared" si="19"/>
        <v>0</v>
      </c>
      <c r="W81" s="38">
        <f t="shared" si="19"/>
        <v>0</v>
      </c>
      <c r="X81" s="38">
        <f t="shared" si="19"/>
        <v>0</v>
      </c>
      <c r="Y81" s="38">
        <f t="shared" si="19"/>
        <v>0</v>
      </c>
      <c r="Z81" s="38">
        <f t="shared" si="19"/>
        <v>0</v>
      </c>
      <c r="AA81" s="38">
        <f t="shared" si="19"/>
        <v>0</v>
      </c>
      <c r="AB81" s="38">
        <f t="shared" si="19"/>
        <v>0</v>
      </c>
      <c r="AC81" s="38">
        <f t="shared" si="19"/>
        <v>0</v>
      </c>
      <c r="AD81" s="38">
        <f t="shared" si="19"/>
        <v>0</v>
      </c>
      <c r="AE81" s="38">
        <f t="shared" si="19"/>
        <v>0</v>
      </c>
      <c r="AF81" s="38">
        <f t="shared" si="19"/>
        <v>0</v>
      </c>
      <c r="AG81" s="38">
        <f t="shared" si="19"/>
        <v>0</v>
      </c>
      <c r="AH81" s="38">
        <f t="shared" si="19"/>
        <v>0</v>
      </c>
      <c r="AI81" s="38">
        <f t="shared" si="19"/>
        <v>0</v>
      </c>
      <c r="AJ81" s="38">
        <f t="shared" si="19"/>
        <v>0</v>
      </c>
      <c r="AK81" s="63"/>
      <c r="AL81" s="21"/>
      <c r="AM81" s="21"/>
      <c r="AN81" s="21"/>
      <c r="AO81" s="21"/>
      <c r="AZ81" s="1"/>
      <c r="BA81" s="1"/>
      <c r="BB81" s="1"/>
      <c r="BC81" s="1"/>
      <c r="BD81" s="1"/>
      <c r="BE81" s="1"/>
      <c r="BF81" s="1"/>
      <c r="BG81" s="1"/>
    </row>
    <row r="82" spans="1:59" ht="18.75">
      <c r="A82" s="8"/>
      <c r="B82" s="9" t="s">
        <v>131</v>
      </c>
      <c r="C82" s="12"/>
      <c r="D82" s="33">
        <f t="shared" si="18"/>
        <v>99.45</v>
      </c>
      <c r="E82" s="23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27">
        <v>99.45</v>
      </c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63"/>
      <c r="AL82" s="21"/>
      <c r="AM82" s="21"/>
      <c r="AN82" s="21"/>
      <c r="AO82" s="21"/>
      <c r="AZ82" s="1"/>
      <c r="BA82" s="1"/>
      <c r="BB82" s="1"/>
      <c r="BC82" s="1"/>
      <c r="BD82" s="1"/>
      <c r="BE82" s="1"/>
      <c r="BF82" s="1"/>
      <c r="BG82" s="1"/>
    </row>
    <row r="83" spans="1:59" ht="47.25">
      <c r="A83" s="6" t="s">
        <v>210</v>
      </c>
      <c r="B83" s="15" t="s">
        <v>211</v>
      </c>
      <c r="C83" s="12"/>
      <c r="D83" s="39">
        <f t="shared" si="18"/>
        <v>260</v>
      </c>
      <c r="E83" s="38">
        <f>E84</f>
        <v>0</v>
      </c>
      <c r="F83" s="38">
        <f t="shared" si="19"/>
        <v>0</v>
      </c>
      <c r="G83" s="38">
        <f t="shared" si="19"/>
        <v>0</v>
      </c>
      <c r="H83" s="38">
        <f t="shared" si="19"/>
        <v>0</v>
      </c>
      <c r="I83" s="38">
        <f t="shared" si="19"/>
        <v>0</v>
      </c>
      <c r="J83" s="38">
        <f t="shared" si="19"/>
        <v>0</v>
      </c>
      <c r="K83" s="38">
        <f t="shared" si="19"/>
        <v>0</v>
      </c>
      <c r="L83" s="38">
        <f t="shared" si="19"/>
        <v>0</v>
      </c>
      <c r="M83" s="38">
        <f t="shared" si="19"/>
        <v>0</v>
      </c>
      <c r="N83" s="38">
        <f t="shared" si="19"/>
        <v>0</v>
      </c>
      <c r="O83" s="38">
        <f t="shared" si="19"/>
        <v>0</v>
      </c>
      <c r="P83" s="38">
        <f t="shared" si="19"/>
        <v>0</v>
      </c>
      <c r="Q83" s="38">
        <f t="shared" si="19"/>
        <v>0</v>
      </c>
      <c r="R83" s="38">
        <f t="shared" si="19"/>
        <v>0</v>
      </c>
      <c r="S83" s="38">
        <f t="shared" si="19"/>
        <v>0</v>
      </c>
      <c r="T83" s="38">
        <f t="shared" si="19"/>
        <v>260</v>
      </c>
      <c r="U83" s="38">
        <f t="shared" si="19"/>
        <v>0</v>
      </c>
      <c r="V83" s="38">
        <f t="shared" si="19"/>
        <v>0</v>
      </c>
      <c r="W83" s="38">
        <f t="shared" si="19"/>
        <v>0</v>
      </c>
      <c r="X83" s="38">
        <f t="shared" si="19"/>
        <v>0</v>
      </c>
      <c r="Y83" s="38">
        <f t="shared" si="19"/>
        <v>0</v>
      </c>
      <c r="Z83" s="38">
        <f t="shared" si="19"/>
        <v>0</v>
      </c>
      <c r="AA83" s="38">
        <f t="shared" si="19"/>
        <v>0</v>
      </c>
      <c r="AB83" s="38">
        <f t="shared" si="19"/>
        <v>0</v>
      </c>
      <c r="AC83" s="38">
        <f t="shared" si="19"/>
        <v>0</v>
      </c>
      <c r="AD83" s="38">
        <f t="shared" si="19"/>
        <v>0</v>
      </c>
      <c r="AE83" s="38">
        <f t="shared" si="19"/>
        <v>0</v>
      </c>
      <c r="AF83" s="38">
        <f t="shared" si="19"/>
        <v>0</v>
      </c>
      <c r="AG83" s="38">
        <f t="shared" si="19"/>
        <v>0</v>
      </c>
      <c r="AH83" s="38">
        <f t="shared" si="19"/>
        <v>0</v>
      </c>
      <c r="AI83" s="38">
        <f t="shared" si="19"/>
        <v>0</v>
      </c>
      <c r="AJ83" s="38">
        <f t="shared" si="19"/>
        <v>0</v>
      </c>
      <c r="AK83" s="63"/>
      <c r="AL83" s="21"/>
      <c r="AM83" s="21"/>
      <c r="AN83" s="21"/>
      <c r="AO83" s="21"/>
      <c r="AZ83" s="1"/>
      <c r="BA83" s="1"/>
      <c r="BB83" s="1"/>
      <c r="BC83" s="1"/>
      <c r="BD83" s="1"/>
      <c r="BE83" s="1"/>
      <c r="BF83" s="1"/>
      <c r="BG83" s="1"/>
    </row>
    <row r="84" spans="1:59" ht="18.75">
      <c r="A84" s="8"/>
      <c r="B84" s="9" t="s">
        <v>126</v>
      </c>
      <c r="C84" s="12"/>
      <c r="D84" s="33">
        <f t="shared" si="18"/>
        <v>260</v>
      </c>
      <c r="E84" s="23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27">
        <f>269.01522-9.01522</f>
        <v>260</v>
      </c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63"/>
      <c r="AL84" s="21"/>
      <c r="AM84" s="21"/>
      <c r="AN84" s="21"/>
      <c r="AO84" s="21"/>
      <c r="AZ84" s="1"/>
      <c r="BA84" s="1"/>
      <c r="BB84" s="1"/>
      <c r="BC84" s="1"/>
      <c r="BD84" s="1"/>
      <c r="BE84" s="1"/>
      <c r="BF84" s="1"/>
      <c r="BG84" s="1"/>
    </row>
    <row r="85" spans="1:59" ht="63">
      <c r="A85" s="6" t="s">
        <v>214</v>
      </c>
      <c r="B85" s="15" t="s">
        <v>216</v>
      </c>
      <c r="C85" s="12"/>
      <c r="D85" s="39">
        <f t="shared" si="18"/>
        <v>215.33199999999999</v>
      </c>
      <c r="E85" s="38">
        <f>E86</f>
        <v>0</v>
      </c>
      <c r="F85" s="38">
        <f t="shared" si="19"/>
        <v>0</v>
      </c>
      <c r="G85" s="38">
        <f t="shared" si="19"/>
        <v>0</v>
      </c>
      <c r="H85" s="38">
        <f t="shared" si="19"/>
        <v>0</v>
      </c>
      <c r="I85" s="38">
        <f t="shared" si="19"/>
        <v>0</v>
      </c>
      <c r="J85" s="38">
        <f t="shared" si="19"/>
        <v>0</v>
      </c>
      <c r="K85" s="38">
        <f t="shared" si="19"/>
        <v>0</v>
      </c>
      <c r="L85" s="38">
        <f t="shared" si="19"/>
        <v>0</v>
      </c>
      <c r="M85" s="38">
        <f t="shared" si="19"/>
        <v>0</v>
      </c>
      <c r="N85" s="38">
        <f t="shared" si="19"/>
        <v>0</v>
      </c>
      <c r="O85" s="38">
        <f t="shared" si="19"/>
        <v>0</v>
      </c>
      <c r="P85" s="38">
        <f t="shared" si="19"/>
        <v>0</v>
      </c>
      <c r="Q85" s="38">
        <f t="shared" si="19"/>
        <v>0</v>
      </c>
      <c r="R85" s="38">
        <f t="shared" si="19"/>
        <v>0</v>
      </c>
      <c r="S85" s="38">
        <f t="shared" si="19"/>
        <v>0</v>
      </c>
      <c r="T85" s="38">
        <f t="shared" si="19"/>
        <v>215.33199999999999</v>
      </c>
      <c r="U85" s="38">
        <f t="shared" si="19"/>
        <v>0</v>
      </c>
      <c r="V85" s="38">
        <f t="shared" si="19"/>
        <v>0</v>
      </c>
      <c r="W85" s="38">
        <f t="shared" si="19"/>
        <v>0</v>
      </c>
      <c r="X85" s="38">
        <f t="shared" si="19"/>
        <v>0</v>
      </c>
      <c r="Y85" s="38">
        <f t="shared" si="19"/>
        <v>0</v>
      </c>
      <c r="Z85" s="38">
        <f t="shared" si="19"/>
        <v>0</v>
      </c>
      <c r="AA85" s="38">
        <f t="shared" si="19"/>
        <v>0</v>
      </c>
      <c r="AB85" s="38">
        <f t="shared" si="19"/>
        <v>0</v>
      </c>
      <c r="AC85" s="38">
        <f t="shared" si="19"/>
        <v>0</v>
      </c>
      <c r="AD85" s="38">
        <f t="shared" si="19"/>
        <v>0</v>
      </c>
      <c r="AE85" s="38">
        <f t="shared" si="19"/>
        <v>0</v>
      </c>
      <c r="AF85" s="38">
        <f t="shared" si="19"/>
        <v>0</v>
      </c>
      <c r="AG85" s="38">
        <f t="shared" si="19"/>
        <v>0</v>
      </c>
      <c r="AH85" s="38">
        <f t="shared" si="19"/>
        <v>0</v>
      </c>
      <c r="AI85" s="38">
        <f t="shared" si="19"/>
        <v>0</v>
      </c>
      <c r="AJ85" s="38">
        <f t="shared" si="19"/>
        <v>0</v>
      </c>
      <c r="AK85" s="63"/>
      <c r="AL85" s="21"/>
      <c r="AM85" s="21"/>
      <c r="AN85" s="21"/>
      <c r="AO85" s="21"/>
      <c r="AZ85" s="1"/>
      <c r="BA85" s="1"/>
      <c r="BB85" s="1"/>
      <c r="BC85" s="1"/>
      <c r="BD85" s="1"/>
      <c r="BE85" s="1"/>
      <c r="BF85" s="1"/>
      <c r="BG85" s="1"/>
    </row>
    <row r="86" spans="1:59" ht="18.75">
      <c r="A86" s="8"/>
      <c r="B86" s="9" t="s">
        <v>124</v>
      </c>
      <c r="C86" s="12"/>
      <c r="D86" s="33">
        <f t="shared" si="18"/>
        <v>215.33199999999999</v>
      </c>
      <c r="E86" s="23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27">
        <f>254.09176-38.75976</f>
        <v>215.33199999999999</v>
      </c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63"/>
      <c r="AL86" s="21"/>
      <c r="AM86" s="21"/>
      <c r="AN86" s="21"/>
      <c r="AO86" s="21"/>
      <c r="AZ86" s="1"/>
      <c r="BA86" s="1"/>
      <c r="BB86" s="1"/>
      <c r="BC86" s="1"/>
      <c r="BD86" s="1"/>
      <c r="BE86" s="1"/>
      <c r="BF86" s="1"/>
      <c r="BG86" s="1"/>
    </row>
    <row r="87" spans="1:59" ht="63">
      <c r="A87" s="6" t="s">
        <v>215</v>
      </c>
      <c r="B87" s="15" t="s">
        <v>217</v>
      </c>
      <c r="C87" s="12"/>
      <c r="D87" s="39">
        <f t="shared" si="18"/>
        <v>60</v>
      </c>
      <c r="E87" s="38">
        <f>E88</f>
        <v>0</v>
      </c>
      <c r="F87" s="38">
        <f t="shared" si="19"/>
        <v>0</v>
      </c>
      <c r="G87" s="38">
        <f t="shared" si="19"/>
        <v>0</v>
      </c>
      <c r="H87" s="38">
        <f t="shared" si="19"/>
        <v>0</v>
      </c>
      <c r="I87" s="38">
        <f t="shared" si="19"/>
        <v>0</v>
      </c>
      <c r="J87" s="38">
        <f t="shared" si="19"/>
        <v>0</v>
      </c>
      <c r="K87" s="38">
        <f t="shared" si="19"/>
        <v>0</v>
      </c>
      <c r="L87" s="38">
        <f t="shared" si="19"/>
        <v>0</v>
      </c>
      <c r="M87" s="38">
        <f t="shared" si="19"/>
        <v>0</v>
      </c>
      <c r="N87" s="38">
        <f t="shared" si="19"/>
        <v>0</v>
      </c>
      <c r="O87" s="38">
        <f t="shared" si="19"/>
        <v>0</v>
      </c>
      <c r="P87" s="38">
        <f t="shared" si="19"/>
        <v>0</v>
      </c>
      <c r="Q87" s="38">
        <f t="shared" si="19"/>
        <v>0</v>
      </c>
      <c r="R87" s="38">
        <f t="shared" si="19"/>
        <v>0</v>
      </c>
      <c r="S87" s="38">
        <f t="shared" si="19"/>
        <v>0</v>
      </c>
      <c r="T87" s="38">
        <f t="shared" si="19"/>
        <v>60</v>
      </c>
      <c r="U87" s="38">
        <f t="shared" si="19"/>
        <v>0</v>
      </c>
      <c r="V87" s="38">
        <f t="shared" si="19"/>
        <v>0</v>
      </c>
      <c r="W87" s="38">
        <f t="shared" si="19"/>
        <v>0</v>
      </c>
      <c r="X87" s="38">
        <f t="shared" si="19"/>
        <v>0</v>
      </c>
      <c r="Y87" s="38">
        <f t="shared" si="19"/>
        <v>0</v>
      </c>
      <c r="Z87" s="38">
        <f t="shared" si="19"/>
        <v>0</v>
      </c>
      <c r="AA87" s="38">
        <f t="shared" si="19"/>
        <v>0</v>
      </c>
      <c r="AB87" s="38">
        <f t="shared" si="19"/>
        <v>0</v>
      </c>
      <c r="AC87" s="38">
        <f t="shared" si="19"/>
        <v>0</v>
      </c>
      <c r="AD87" s="38">
        <f t="shared" si="19"/>
        <v>0</v>
      </c>
      <c r="AE87" s="38">
        <f t="shared" si="19"/>
        <v>0</v>
      </c>
      <c r="AF87" s="38">
        <f t="shared" si="19"/>
        <v>0</v>
      </c>
      <c r="AG87" s="38">
        <f t="shared" si="19"/>
        <v>0</v>
      </c>
      <c r="AH87" s="38">
        <f t="shared" si="19"/>
        <v>0</v>
      </c>
      <c r="AI87" s="38">
        <f t="shared" si="19"/>
        <v>0</v>
      </c>
      <c r="AJ87" s="38">
        <f t="shared" si="19"/>
        <v>0</v>
      </c>
      <c r="AK87" s="63"/>
      <c r="AL87" s="21"/>
      <c r="AM87" s="21"/>
      <c r="AN87" s="21"/>
      <c r="AO87" s="21"/>
      <c r="AZ87" s="1"/>
      <c r="BA87" s="1"/>
      <c r="BB87" s="1"/>
      <c r="BC87" s="1"/>
      <c r="BD87" s="1"/>
      <c r="BE87" s="1"/>
      <c r="BF87" s="1"/>
      <c r="BG87" s="1"/>
    </row>
    <row r="88" spans="1:59" ht="18.75">
      <c r="A88" s="8"/>
      <c r="B88" s="9" t="s">
        <v>122</v>
      </c>
      <c r="C88" s="12"/>
      <c r="D88" s="33">
        <f t="shared" si="18"/>
        <v>60</v>
      </c>
      <c r="E88" s="23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27">
        <v>60</v>
      </c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63"/>
      <c r="AL88" s="21"/>
      <c r="AM88" s="21"/>
      <c r="AN88" s="21"/>
      <c r="AO88" s="21"/>
      <c r="AZ88" s="1"/>
      <c r="BA88" s="1"/>
      <c r="BB88" s="1"/>
      <c r="BC88" s="1"/>
      <c r="BD88" s="1"/>
      <c r="BE88" s="1"/>
      <c r="BF88" s="1"/>
      <c r="BG88" s="1"/>
    </row>
    <row r="89" spans="1:59" ht="31.5">
      <c r="A89" s="6" t="s">
        <v>220</v>
      </c>
      <c r="B89" s="15" t="s">
        <v>223</v>
      </c>
      <c r="C89" s="12"/>
      <c r="D89" s="39">
        <f t="shared" ref="D89" si="20">SUM(E89:AJ89)</f>
        <v>190.28371000000001</v>
      </c>
      <c r="E89" s="38">
        <f>E90</f>
        <v>0</v>
      </c>
      <c r="F89" s="38">
        <f t="shared" si="19"/>
        <v>0</v>
      </c>
      <c r="G89" s="38">
        <f t="shared" si="19"/>
        <v>0</v>
      </c>
      <c r="H89" s="38">
        <f t="shared" si="19"/>
        <v>0</v>
      </c>
      <c r="I89" s="38">
        <f t="shared" si="19"/>
        <v>0</v>
      </c>
      <c r="J89" s="38">
        <f t="shared" si="19"/>
        <v>0</v>
      </c>
      <c r="K89" s="38">
        <f t="shared" si="19"/>
        <v>0</v>
      </c>
      <c r="L89" s="38">
        <f t="shared" si="19"/>
        <v>0</v>
      </c>
      <c r="M89" s="38">
        <f t="shared" si="19"/>
        <v>0</v>
      </c>
      <c r="N89" s="38">
        <f t="shared" si="19"/>
        <v>0</v>
      </c>
      <c r="O89" s="38">
        <f t="shared" si="19"/>
        <v>0</v>
      </c>
      <c r="P89" s="38">
        <f t="shared" si="19"/>
        <v>0</v>
      </c>
      <c r="Q89" s="38">
        <f t="shared" si="19"/>
        <v>0</v>
      </c>
      <c r="R89" s="38">
        <f t="shared" si="19"/>
        <v>0</v>
      </c>
      <c r="S89" s="38">
        <f t="shared" si="19"/>
        <v>0</v>
      </c>
      <c r="T89" s="38">
        <f t="shared" si="19"/>
        <v>190.28371000000001</v>
      </c>
      <c r="U89" s="38">
        <f t="shared" si="19"/>
        <v>0</v>
      </c>
      <c r="V89" s="38">
        <f t="shared" si="19"/>
        <v>0</v>
      </c>
      <c r="W89" s="38">
        <f t="shared" si="19"/>
        <v>0</v>
      </c>
      <c r="X89" s="38">
        <f t="shared" si="19"/>
        <v>0</v>
      </c>
      <c r="Y89" s="38">
        <f t="shared" si="19"/>
        <v>0</v>
      </c>
      <c r="Z89" s="38">
        <f t="shared" si="19"/>
        <v>0</v>
      </c>
      <c r="AA89" s="38">
        <f t="shared" si="19"/>
        <v>0</v>
      </c>
      <c r="AB89" s="38">
        <f t="shared" si="19"/>
        <v>0</v>
      </c>
      <c r="AC89" s="38">
        <f t="shared" si="19"/>
        <v>0</v>
      </c>
      <c r="AD89" s="38">
        <f t="shared" si="19"/>
        <v>0</v>
      </c>
      <c r="AE89" s="38">
        <f t="shared" si="19"/>
        <v>0</v>
      </c>
      <c r="AF89" s="38">
        <f t="shared" si="19"/>
        <v>0</v>
      </c>
      <c r="AG89" s="38">
        <f t="shared" si="19"/>
        <v>0</v>
      </c>
      <c r="AH89" s="38">
        <f t="shared" si="19"/>
        <v>0</v>
      </c>
      <c r="AI89" s="38">
        <f t="shared" si="19"/>
        <v>0</v>
      </c>
      <c r="AJ89" s="38">
        <f t="shared" si="19"/>
        <v>0</v>
      </c>
      <c r="AK89" s="63"/>
      <c r="AL89" s="21"/>
      <c r="AM89" s="21"/>
      <c r="AN89" s="21"/>
      <c r="AO89" s="21"/>
      <c r="AZ89" s="1"/>
      <c r="BA89" s="1"/>
      <c r="BB89" s="1"/>
      <c r="BC89" s="1"/>
      <c r="BD89" s="1"/>
      <c r="BE89" s="1"/>
      <c r="BF89" s="1"/>
      <c r="BG89" s="1"/>
    </row>
    <row r="90" spans="1:59" ht="18.75">
      <c r="A90" s="8"/>
      <c r="B90" s="9" t="s">
        <v>126</v>
      </c>
      <c r="C90" s="12"/>
      <c r="D90" s="33">
        <f t="shared" si="18"/>
        <v>190.28371000000001</v>
      </c>
      <c r="E90" s="23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27">
        <v>190.28371000000001</v>
      </c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63"/>
      <c r="AL90" s="21"/>
      <c r="AM90" s="21"/>
      <c r="AN90" s="21"/>
      <c r="AO90" s="21"/>
      <c r="AZ90" s="1"/>
      <c r="BA90" s="1"/>
      <c r="BB90" s="1"/>
      <c r="BC90" s="1"/>
      <c r="BD90" s="1"/>
      <c r="BE90" s="1"/>
      <c r="BF90" s="1"/>
      <c r="BG90" s="1"/>
    </row>
    <row r="91" spans="1:59" ht="31.5">
      <c r="A91" s="6" t="s">
        <v>229</v>
      </c>
      <c r="B91" s="15" t="s">
        <v>230</v>
      </c>
      <c r="C91" s="12"/>
      <c r="D91" s="39">
        <f t="shared" ref="D91" si="21">SUM(E91:AJ91)</f>
        <v>195.33248</v>
      </c>
      <c r="E91" s="38">
        <f>E92</f>
        <v>0</v>
      </c>
      <c r="F91" s="38">
        <f t="shared" si="19"/>
        <v>0</v>
      </c>
      <c r="G91" s="38">
        <f t="shared" si="19"/>
        <v>0</v>
      </c>
      <c r="H91" s="38">
        <f t="shared" si="19"/>
        <v>0</v>
      </c>
      <c r="I91" s="38">
        <f t="shared" si="19"/>
        <v>0</v>
      </c>
      <c r="J91" s="38">
        <f t="shared" si="19"/>
        <v>0</v>
      </c>
      <c r="K91" s="38">
        <f t="shared" si="19"/>
        <v>0</v>
      </c>
      <c r="L91" s="38">
        <f t="shared" si="19"/>
        <v>0</v>
      </c>
      <c r="M91" s="38">
        <f t="shared" ref="M91:AJ91" si="22">M92</f>
        <v>0</v>
      </c>
      <c r="N91" s="38">
        <f t="shared" si="22"/>
        <v>0</v>
      </c>
      <c r="O91" s="38">
        <f t="shared" si="22"/>
        <v>0</v>
      </c>
      <c r="P91" s="38">
        <f t="shared" si="22"/>
        <v>0</v>
      </c>
      <c r="Q91" s="38">
        <f t="shared" si="22"/>
        <v>0</v>
      </c>
      <c r="R91" s="38">
        <f t="shared" si="22"/>
        <v>0</v>
      </c>
      <c r="S91" s="38">
        <f t="shared" si="22"/>
        <v>0</v>
      </c>
      <c r="T91" s="38">
        <f t="shared" si="22"/>
        <v>0</v>
      </c>
      <c r="U91" s="38">
        <f t="shared" si="22"/>
        <v>0</v>
      </c>
      <c r="V91" s="38">
        <f t="shared" si="22"/>
        <v>0</v>
      </c>
      <c r="W91" s="38">
        <f t="shared" si="22"/>
        <v>0</v>
      </c>
      <c r="X91" s="38">
        <f t="shared" si="22"/>
        <v>0</v>
      </c>
      <c r="Y91" s="38">
        <f t="shared" si="22"/>
        <v>0</v>
      </c>
      <c r="Z91" s="38">
        <f t="shared" si="22"/>
        <v>0</v>
      </c>
      <c r="AA91" s="38">
        <f t="shared" si="22"/>
        <v>0</v>
      </c>
      <c r="AB91" s="38">
        <f t="shared" si="22"/>
        <v>0</v>
      </c>
      <c r="AC91" s="38">
        <f t="shared" si="22"/>
        <v>0</v>
      </c>
      <c r="AD91" s="38">
        <f t="shared" si="22"/>
        <v>0</v>
      </c>
      <c r="AE91" s="38">
        <f t="shared" si="22"/>
        <v>0</v>
      </c>
      <c r="AF91" s="38">
        <f t="shared" si="22"/>
        <v>0</v>
      </c>
      <c r="AG91" s="38">
        <f t="shared" si="22"/>
        <v>0</v>
      </c>
      <c r="AH91" s="38">
        <f t="shared" si="22"/>
        <v>0</v>
      </c>
      <c r="AI91" s="38">
        <f t="shared" si="22"/>
        <v>0</v>
      </c>
      <c r="AJ91" s="38">
        <f t="shared" si="22"/>
        <v>195.33248</v>
      </c>
      <c r="AK91" s="63"/>
      <c r="AL91" s="21"/>
      <c r="AM91" s="21"/>
      <c r="AN91" s="21"/>
      <c r="AO91" s="21"/>
      <c r="AZ91" s="1"/>
      <c r="BA91" s="1"/>
      <c r="BB91" s="1"/>
      <c r="BC91" s="1"/>
      <c r="BD91" s="1"/>
      <c r="BE91" s="1"/>
      <c r="BF91" s="1"/>
      <c r="BG91" s="1"/>
    </row>
    <row r="92" spans="1:59" ht="18.75">
      <c r="A92" s="8"/>
      <c r="B92" s="9" t="s">
        <v>124</v>
      </c>
      <c r="C92" s="12"/>
      <c r="D92" s="33">
        <f t="shared" ref="D92:D94" si="23">SUM(E92:AJ92)</f>
        <v>195.33248</v>
      </c>
      <c r="E92" s="23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>
        <v>195.33248</v>
      </c>
      <c r="AK92" s="63"/>
      <c r="AL92" s="21"/>
      <c r="AM92" s="21"/>
      <c r="AN92" s="21"/>
      <c r="AO92" s="21"/>
      <c r="AZ92" s="1"/>
      <c r="BA92" s="1"/>
      <c r="BB92" s="1"/>
      <c r="BC92" s="1"/>
      <c r="BD92" s="1"/>
      <c r="BE92" s="1"/>
      <c r="BF92" s="1"/>
      <c r="BG92" s="1"/>
    </row>
    <row r="93" spans="1:59" ht="18.75">
      <c r="A93" s="6" t="s">
        <v>231</v>
      </c>
      <c r="B93" s="15" t="s">
        <v>232</v>
      </c>
      <c r="C93" s="8"/>
      <c r="D93" s="24">
        <f t="shared" si="23"/>
        <v>64</v>
      </c>
      <c r="E93" s="25">
        <f>E94</f>
        <v>0</v>
      </c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>
        <f t="shared" ref="T93:AJ95" si="24">T94</f>
        <v>0</v>
      </c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>
        <f t="shared" si="24"/>
        <v>64</v>
      </c>
      <c r="AK93" s="62"/>
      <c r="AL93" s="21"/>
      <c r="AM93" s="21"/>
      <c r="AN93" s="21"/>
      <c r="AO93" s="21"/>
      <c r="AZ93" s="1"/>
      <c r="BA93" s="1"/>
      <c r="BB93" s="1"/>
      <c r="BC93" s="1"/>
      <c r="BD93" s="1"/>
      <c r="BE93" s="1"/>
      <c r="BF93" s="1"/>
      <c r="BG93" s="1"/>
    </row>
    <row r="94" spans="1:59" ht="18.75">
      <c r="A94" s="8"/>
      <c r="B94" s="9" t="s">
        <v>110</v>
      </c>
      <c r="C94" s="12"/>
      <c r="D94" s="33">
        <f t="shared" si="23"/>
        <v>64</v>
      </c>
      <c r="E94" s="23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>
        <v>64</v>
      </c>
      <c r="AK94" s="63"/>
      <c r="AL94" s="21"/>
      <c r="AM94" s="21"/>
      <c r="AN94" s="21"/>
      <c r="AO94" s="21"/>
      <c r="AZ94" s="1"/>
      <c r="BA94" s="1"/>
      <c r="BB94" s="1"/>
      <c r="BC94" s="1"/>
      <c r="BD94" s="1"/>
      <c r="BE94" s="1"/>
      <c r="BF94" s="1"/>
      <c r="BG94" s="1"/>
    </row>
    <row r="95" spans="1:59" ht="18.75">
      <c r="A95" s="6" t="s">
        <v>233</v>
      </c>
      <c r="B95" s="15" t="s">
        <v>234</v>
      </c>
      <c r="C95" s="8"/>
      <c r="D95" s="24">
        <f t="shared" ref="D95:D96" si="25">SUM(E95:AJ95)</f>
        <v>190.51400000000001</v>
      </c>
      <c r="E95" s="25">
        <f>E96</f>
        <v>0</v>
      </c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>
        <f t="shared" si="24"/>
        <v>0</v>
      </c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>
        <f t="shared" si="24"/>
        <v>190.51400000000001</v>
      </c>
      <c r="AK95" s="62"/>
      <c r="AL95" s="21"/>
      <c r="AM95" s="21"/>
      <c r="AN95" s="21"/>
      <c r="AO95" s="21"/>
      <c r="AZ95" s="1"/>
      <c r="BA95" s="1"/>
      <c r="BB95" s="1"/>
      <c r="BC95" s="1"/>
      <c r="BD95" s="1"/>
      <c r="BE95" s="1"/>
      <c r="BF95" s="1"/>
      <c r="BG95" s="1"/>
    </row>
    <row r="96" spans="1:59" ht="18.75">
      <c r="A96" s="8"/>
      <c r="B96" s="9" t="s">
        <v>117</v>
      </c>
      <c r="C96" s="12"/>
      <c r="D96" s="33">
        <f t="shared" si="25"/>
        <v>190.51400000000001</v>
      </c>
      <c r="E96" s="23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>
        <v>190.51400000000001</v>
      </c>
      <c r="AK96" s="63"/>
      <c r="AL96" s="21"/>
      <c r="AM96" s="21"/>
      <c r="AN96" s="21"/>
      <c r="AO96" s="21"/>
      <c r="AZ96" s="1"/>
      <c r="BA96" s="1"/>
      <c r="BB96" s="1"/>
      <c r="BC96" s="1"/>
      <c r="BD96" s="1"/>
      <c r="BE96" s="1"/>
      <c r="BF96" s="1"/>
      <c r="BG96" s="1"/>
    </row>
    <row r="97" spans="1:59" ht="48" customHeight="1">
      <c r="A97" s="3" t="s">
        <v>24</v>
      </c>
      <c r="B97" s="4" t="s">
        <v>43</v>
      </c>
      <c r="C97" s="5" t="s">
        <v>6</v>
      </c>
      <c r="D97" s="24">
        <f t="shared" si="7"/>
        <v>4500.3249899999992</v>
      </c>
      <c r="E97" s="25">
        <f t="shared" ref="E97:S97" si="26">E98+E109+E112+E130+E115+E122+E133+E135+E137+E139+E141+E143+E145+E147</f>
        <v>990.65081999999995</v>
      </c>
      <c r="F97" s="25">
        <f t="shared" si="26"/>
        <v>0</v>
      </c>
      <c r="G97" s="25">
        <f t="shared" si="26"/>
        <v>0</v>
      </c>
      <c r="H97" s="25">
        <f t="shared" si="26"/>
        <v>0</v>
      </c>
      <c r="I97" s="25">
        <f t="shared" si="26"/>
        <v>0</v>
      </c>
      <c r="J97" s="25">
        <f t="shared" si="26"/>
        <v>0</v>
      </c>
      <c r="K97" s="25">
        <f t="shared" si="26"/>
        <v>0</v>
      </c>
      <c r="L97" s="25">
        <f t="shared" si="26"/>
        <v>0</v>
      </c>
      <c r="M97" s="25">
        <f t="shared" si="26"/>
        <v>0</v>
      </c>
      <c r="N97" s="25">
        <f t="shared" si="26"/>
        <v>0</v>
      </c>
      <c r="O97" s="25">
        <f t="shared" si="26"/>
        <v>0</v>
      </c>
      <c r="P97" s="25">
        <f t="shared" si="26"/>
        <v>0</v>
      </c>
      <c r="Q97" s="25">
        <f t="shared" si="26"/>
        <v>0</v>
      </c>
      <c r="R97" s="25">
        <f t="shared" si="26"/>
        <v>0</v>
      </c>
      <c r="S97" s="25">
        <f t="shared" si="26"/>
        <v>0</v>
      </c>
      <c r="T97" s="25">
        <f>T98+T109+T112+T130+T115+T122+T133+T135+T137+T139+T141+T143+T145+T147+T151</f>
        <v>2130.6158099999998</v>
      </c>
      <c r="U97" s="25">
        <f t="shared" ref="U97:AJ97" si="27">U98+U109+U112+U130+U115+U122+U133+U135+U137+U139+U141+U143+U145+U147</f>
        <v>0</v>
      </c>
      <c r="V97" s="25">
        <f t="shared" si="27"/>
        <v>0</v>
      </c>
      <c r="W97" s="25">
        <f t="shared" si="27"/>
        <v>0</v>
      </c>
      <c r="X97" s="25">
        <f t="shared" si="27"/>
        <v>0</v>
      </c>
      <c r="Y97" s="25">
        <f t="shared" si="27"/>
        <v>0</v>
      </c>
      <c r="Z97" s="25">
        <f t="shared" si="27"/>
        <v>0</v>
      </c>
      <c r="AA97" s="25">
        <f t="shared" si="27"/>
        <v>0</v>
      </c>
      <c r="AB97" s="25">
        <f t="shared" si="27"/>
        <v>0</v>
      </c>
      <c r="AC97" s="25">
        <f t="shared" si="27"/>
        <v>0</v>
      </c>
      <c r="AD97" s="25">
        <f t="shared" si="27"/>
        <v>0</v>
      </c>
      <c r="AE97" s="25">
        <f t="shared" si="27"/>
        <v>0</v>
      </c>
      <c r="AF97" s="25">
        <f t="shared" si="27"/>
        <v>0</v>
      </c>
      <c r="AG97" s="25">
        <f t="shared" si="27"/>
        <v>0</v>
      </c>
      <c r="AH97" s="25">
        <f t="shared" si="27"/>
        <v>0</v>
      </c>
      <c r="AI97" s="25">
        <f t="shared" si="27"/>
        <v>0</v>
      </c>
      <c r="AJ97" s="25">
        <f t="shared" si="27"/>
        <v>1379.05836</v>
      </c>
      <c r="AK97" s="62"/>
      <c r="AL97" s="21"/>
      <c r="AM97" s="21"/>
      <c r="AN97" s="21"/>
      <c r="AO97" s="21"/>
      <c r="AY97" s="37"/>
      <c r="AZ97" s="1"/>
      <c r="BA97" s="1"/>
      <c r="BB97" s="1"/>
      <c r="BC97" s="1"/>
      <c r="BD97" s="1"/>
      <c r="BE97" s="1"/>
      <c r="BF97" s="1"/>
      <c r="BG97" s="1"/>
    </row>
    <row r="98" spans="1:59" ht="48" customHeight="1">
      <c r="A98" s="6" t="s">
        <v>11</v>
      </c>
      <c r="B98" s="13" t="s">
        <v>45</v>
      </c>
      <c r="C98" s="8"/>
      <c r="D98" s="24">
        <f t="shared" si="7"/>
        <v>2484.3991700000001</v>
      </c>
      <c r="E98" s="25">
        <f t="shared" ref="E98:AJ98" si="28">SUM(E99:E108)</f>
        <v>0</v>
      </c>
      <c r="F98" s="25">
        <f t="shared" si="28"/>
        <v>0</v>
      </c>
      <c r="G98" s="25">
        <f t="shared" si="28"/>
        <v>0</v>
      </c>
      <c r="H98" s="25">
        <f t="shared" si="28"/>
        <v>0</v>
      </c>
      <c r="I98" s="25">
        <f t="shared" si="28"/>
        <v>0</v>
      </c>
      <c r="J98" s="25">
        <f t="shared" si="28"/>
        <v>0</v>
      </c>
      <c r="K98" s="25">
        <f t="shared" si="28"/>
        <v>0</v>
      </c>
      <c r="L98" s="25">
        <f t="shared" si="28"/>
        <v>0</v>
      </c>
      <c r="M98" s="25">
        <f t="shared" si="28"/>
        <v>0</v>
      </c>
      <c r="N98" s="25">
        <f t="shared" si="28"/>
        <v>0</v>
      </c>
      <c r="O98" s="25">
        <f t="shared" si="28"/>
        <v>0</v>
      </c>
      <c r="P98" s="25">
        <f t="shared" si="28"/>
        <v>0</v>
      </c>
      <c r="Q98" s="25">
        <f t="shared" si="28"/>
        <v>0</v>
      </c>
      <c r="R98" s="25">
        <f t="shared" si="28"/>
        <v>0</v>
      </c>
      <c r="S98" s="25">
        <f t="shared" si="28"/>
        <v>0</v>
      </c>
      <c r="T98" s="25">
        <f t="shared" si="28"/>
        <v>1105.3408100000001</v>
      </c>
      <c r="U98" s="25">
        <f t="shared" si="28"/>
        <v>0</v>
      </c>
      <c r="V98" s="25">
        <f t="shared" si="28"/>
        <v>0</v>
      </c>
      <c r="W98" s="25">
        <f t="shared" si="28"/>
        <v>0</v>
      </c>
      <c r="X98" s="25">
        <f t="shared" si="28"/>
        <v>0</v>
      </c>
      <c r="Y98" s="25">
        <f t="shared" si="28"/>
        <v>0</v>
      </c>
      <c r="Z98" s="25">
        <f t="shared" si="28"/>
        <v>0</v>
      </c>
      <c r="AA98" s="25">
        <f t="shared" si="28"/>
        <v>0</v>
      </c>
      <c r="AB98" s="25">
        <f t="shared" si="28"/>
        <v>0</v>
      </c>
      <c r="AC98" s="25">
        <f t="shared" si="28"/>
        <v>0</v>
      </c>
      <c r="AD98" s="25">
        <f t="shared" si="28"/>
        <v>0</v>
      </c>
      <c r="AE98" s="25">
        <f t="shared" si="28"/>
        <v>0</v>
      </c>
      <c r="AF98" s="25">
        <f t="shared" si="28"/>
        <v>0</v>
      </c>
      <c r="AG98" s="25">
        <f t="shared" si="28"/>
        <v>0</v>
      </c>
      <c r="AH98" s="25">
        <f t="shared" si="28"/>
        <v>0</v>
      </c>
      <c r="AI98" s="25">
        <f t="shared" si="28"/>
        <v>0</v>
      </c>
      <c r="AJ98" s="25">
        <f t="shared" si="28"/>
        <v>1379.05836</v>
      </c>
      <c r="AK98" s="62"/>
      <c r="AL98" s="21"/>
      <c r="AM98" s="21"/>
      <c r="AN98" s="21"/>
      <c r="AO98" s="21"/>
      <c r="AZ98" s="1"/>
      <c r="BA98" s="1"/>
      <c r="BB98" s="1"/>
      <c r="BC98" s="1"/>
      <c r="BD98" s="1"/>
      <c r="BE98" s="1"/>
      <c r="BF98" s="1"/>
      <c r="BG98" s="1"/>
    </row>
    <row r="99" spans="1:59" ht="17.25" customHeight="1">
      <c r="A99" s="6"/>
      <c r="B99" s="9" t="s">
        <v>91</v>
      </c>
      <c r="C99" s="8"/>
      <c r="D99" s="26">
        <f t="shared" ref="D99:D114" si="29">SUM(E99:AJ99)</f>
        <v>105</v>
      </c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>
        <v>105</v>
      </c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63"/>
      <c r="AL99" s="21"/>
      <c r="AM99" s="21"/>
      <c r="AN99" s="21"/>
      <c r="AO99" s="21"/>
      <c r="AZ99" s="1"/>
      <c r="BA99" s="1"/>
      <c r="BB99" s="1"/>
      <c r="BC99" s="1"/>
      <c r="BD99" s="1"/>
      <c r="BE99" s="1"/>
      <c r="BF99" s="1"/>
      <c r="BG99" s="1"/>
    </row>
    <row r="100" spans="1:59" ht="15" customHeight="1">
      <c r="A100" s="6"/>
      <c r="B100" s="9" t="s">
        <v>94</v>
      </c>
      <c r="C100" s="8"/>
      <c r="D100" s="26">
        <f t="shared" si="29"/>
        <v>80.236999999999995</v>
      </c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>
        <v>80.236999999999995</v>
      </c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63"/>
      <c r="AL100" s="21"/>
      <c r="AM100" s="21"/>
      <c r="AN100" s="21"/>
      <c r="AO100" s="21"/>
      <c r="AZ100" s="1"/>
      <c r="BA100" s="1"/>
      <c r="BB100" s="1"/>
      <c r="BC100" s="1"/>
      <c r="BD100" s="1"/>
      <c r="BE100" s="1"/>
      <c r="BF100" s="1"/>
      <c r="BG100" s="1"/>
    </row>
    <row r="101" spans="1:59" ht="17.25" customHeight="1">
      <c r="A101" s="6"/>
      <c r="B101" s="9" t="s">
        <v>95</v>
      </c>
      <c r="C101" s="8"/>
      <c r="D101" s="26">
        <f t="shared" si="29"/>
        <v>1299.64663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>
        <v>449.28581000000003</v>
      </c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>
        <v>850.36081999999999</v>
      </c>
      <c r="AK101" s="63"/>
      <c r="AL101" s="21"/>
      <c r="AM101" s="21"/>
      <c r="AN101" s="21"/>
      <c r="AO101" s="21"/>
      <c r="AZ101" s="1"/>
      <c r="BA101" s="1"/>
      <c r="BB101" s="1"/>
      <c r="BC101" s="1"/>
      <c r="BD101" s="1"/>
      <c r="BE101" s="1"/>
      <c r="BF101" s="1"/>
      <c r="BG101" s="1"/>
    </row>
    <row r="102" spans="1:59" ht="17.25" customHeight="1">
      <c r="A102" s="6"/>
      <c r="B102" s="9" t="s">
        <v>97</v>
      </c>
      <c r="C102" s="8"/>
      <c r="D102" s="26">
        <f t="shared" si="29"/>
        <v>286.80099999999999</v>
      </c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>
        <v>286.80099999999999</v>
      </c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63"/>
      <c r="AL102" s="21"/>
      <c r="AM102" s="21"/>
      <c r="AN102" s="21"/>
      <c r="AO102" s="21"/>
      <c r="AZ102" s="1"/>
      <c r="BA102" s="1"/>
      <c r="BB102" s="1"/>
      <c r="BC102" s="1"/>
      <c r="BD102" s="1"/>
      <c r="BE102" s="1"/>
      <c r="BF102" s="1"/>
      <c r="BG102" s="1"/>
    </row>
    <row r="103" spans="1:59" ht="17.25" customHeight="1">
      <c r="A103" s="6"/>
      <c r="B103" s="9" t="s">
        <v>98</v>
      </c>
      <c r="C103" s="8"/>
      <c r="D103" s="26">
        <f t="shared" si="29"/>
        <v>62.366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>
        <v>62.366</v>
      </c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63"/>
      <c r="AL103" s="21"/>
      <c r="AM103" s="21"/>
      <c r="AN103" s="21"/>
      <c r="AO103" s="21"/>
      <c r="AZ103" s="1"/>
      <c r="BA103" s="1"/>
      <c r="BB103" s="1"/>
      <c r="BC103" s="1"/>
      <c r="BD103" s="1"/>
      <c r="BE103" s="1"/>
      <c r="BF103" s="1"/>
      <c r="BG103" s="1"/>
    </row>
    <row r="104" spans="1:59" ht="17.25" customHeight="1">
      <c r="A104" s="6"/>
      <c r="B104" s="9" t="s">
        <v>100</v>
      </c>
      <c r="C104" s="8"/>
      <c r="D104" s="26">
        <f t="shared" si="29"/>
        <v>23.565000000000001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>
        <v>23.565000000000001</v>
      </c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63"/>
      <c r="AL104" s="21"/>
      <c r="AM104" s="21"/>
      <c r="AN104" s="21"/>
      <c r="AO104" s="21"/>
      <c r="AZ104" s="1"/>
      <c r="BA104" s="1"/>
      <c r="BB104" s="1"/>
      <c r="BC104" s="1"/>
      <c r="BD104" s="1"/>
      <c r="BE104" s="1"/>
      <c r="BF104" s="1"/>
      <c r="BG104" s="1"/>
    </row>
    <row r="105" spans="1:59" ht="17.25" customHeight="1">
      <c r="A105" s="6"/>
      <c r="B105" s="9" t="s">
        <v>111</v>
      </c>
      <c r="C105" s="8"/>
      <c r="D105" s="26">
        <f t="shared" si="29"/>
        <v>98.085999999999999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>
        <v>98.085999999999999</v>
      </c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63"/>
      <c r="AL105" s="21"/>
      <c r="AM105" s="21"/>
      <c r="AN105" s="21"/>
      <c r="AO105" s="21"/>
      <c r="AZ105" s="1"/>
      <c r="BA105" s="1"/>
      <c r="BB105" s="1"/>
      <c r="BC105" s="1"/>
      <c r="BD105" s="1"/>
      <c r="BE105" s="1"/>
      <c r="BF105" s="1"/>
      <c r="BG105" s="1"/>
    </row>
    <row r="106" spans="1:59" ht="17.25" customHeight="1">
      <c r="A106" s="6"/>
      <c r="B106" s="9" t="s">
        <v>235</v>
      </c>
      <c r="C106" s="8"/>
      <c r="D106" s="26">
        <f t="shared" si="29"/>
        <v>71.126000000000005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>
        <v>71.126000000000005</v>
      </c>
      <c r="AK106" s="63"/>
      <c r="AL106" s="21"/>
      <c r="AM106" s="21"/>
      <c r="AN106" s="21"/>
      <c r="AO106" s="21"/>
      <c r="AZ106" s="1"/>
      <c r="BA106" s="1"/>
      <c r="BB106" s="1"/>
      <c r="BC106" s="1"/>
      <c r="BD106" s="1"/>
      <c r="BE106" s="1"/>
      <c r="BF106" s="1"/>
      <c r="BG106" s="1"/>
    </row>
    <row r="107" spans="1:59" ht="17.25" customHeight="1">
      <c r="A107" s="6"/>
      <c r="B107" s="9" t="s">
        <v>107</v>
      </c>
      <c r="C107" s="8"/>
      <c r="D107" s="26">
        <f t="shared" si="29"/>
        <v>133.05797999999999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>
        <v>133.05797999999999</v>
      </c>
      <c r="AK107" s="63"/>
      <c r="AL107" s="21"/>
      <c r="AM107" s="21"/>
      <c r="AN107" s="21"/>
      <c r="AO107" s="21"/>
      <c r="AZ107" s="1"/>
      <c r="BA107" s="1"/>
      <c r="BB107" s="1"/>
      <c r="BC107" s="1"/>
      <c r="BD107" s="1"/>
      <c r="BE107" s="1"/>
      <c r="BF107" s="1"/>
      <c r="BG107" s="1"/>
    </row>
    <row r="108" spans="1:59" ht="17.25" customHeight="1">
      <c r="A108" s="6"/>
      <c r="B108" s="9" t="s">
        <v>108</v>
      </c>
      <c r="C108" s="8"/>
      <c r="D108" s="26">
        <f t="shared" si="29"/>
        <v>324.51355999999998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>
        <v>324.51355999999998</v>
      </c>
      <c r="AK108" s="63"/>
      <c r="AL108" s="21"/>
      <c r="AM108" s="21"/>
      <c r="AN108" s="21"/>
      <c r="AO108" s="21"/>
      <c r="AZ108" s="1"/>
      <c r="BA108" s="1"/>
      <c r="BB108" s="1"/>
      <c r="BC108" s="1"/>
      <c r="BD108" s="1"/>
      <c r="BE108" s="1"/>
      <c r="BF108" s="1"/>
      <c r="BG108" s="1"/>
    </row>
    <row r="109" spans="1:59" ht="30" customHeight="1">
      <c r="A109" s="6" t="s">
        <v>13</v>
      </c>
      <c r="B109" s="13" t="s">
        <v>46</v>
      </c>
      <c r="C109" s="8"/>
      <c r="D109" s="24">
        <f t="shared" si="29"/>
        <v>23.783000000000001</v>
      </c>
      <c r="E109" s="25">
        <f t="shared" ref="E109:AJ109" si="30">SUM(E110:E111)</f>
        <v>23.783000000000001</v>
      </c>
      <c r="F109" s="25">
        <f t="shared" si="30"/>
        <v>0</v>
      </c>
      <c r="G109" s="25">
        <f t="shared" si="30"/>
        <v>0</v>
      </c>
      <c r="H109" s="25">
        <f t="shared" si="30"/>
        <v>0</v>
      </c>
      <c r="I109" s="25">
        <f t="shared" si="30"/>
        <v>0</v>
      </c>
      <c r="J109" s="25">
        <f t="shared" si="30"/>
        <v>0</v>
      </c>
      <c r="K109" s="25">
        <f t="shared" si="30"/>
        <v>0</v>
      </c>
      <c r="L109" s="25">
        <f t="shared" si="30"/>
        <v>0</v>
      </c>
      <c r="M109" s="25">
        <f t="shared" si="30"/>
        <v>0</v>
      </c>
      <c r="N109" s="25">
        <f t="shared" si="30"/>
        <v>0</v>
      </c>
      <c r="O109" s="25">
        <f t="shared" si="30"/>
        <v>0</v>
      </c>
      <c r="P109" s="25">
        <f t="shared" si="30"/>
        <v>0</v>
      </c>
      <c r="Q109" s="25">
        <f t="shared" si="30"/>
        <v>0</v>
      </c>
      <c r="R109" s="25">
        <f t="shared" si="30"/>
        <v>0</v>
      </c>
      <c r="S109" s="25">
        <f t="shared" si="30"/>
        <v>0</v>
      </c>
      <c r="T109" s="25">
        <f t="shared" si="30"/>
        <v>0</v>
      </c>
      <c r="U109" s="25">
        <f t="shared" si="30"/>
        <v>0</v>
      </c>
      <c r="V109" s="25">
        <f t="shared" si="30"/>
        <v>0</v>
      </c>
      <c r="W109" s="25">
        <f t="shared" si="30"/>
        <v>0</v>
      </c>
      <c r="X109" s="25">
        <f t="shared" si="30"/>
        <v>0</v>
      </c>
      <c r="Y109" s="25">
        <f t="shared" si="30"/>
        <v>0</v>
      </c>
      <c r="Z109" s="25">
        <f t="shared" si="30"/>
        <v>0</v>
      </c>
      <c r="AA109" s="25">
        <f t="shared" si="30"/>
        <v>0</v>
      </c>
      <c r="AB109" s="25">
        <f t="shared" si="30"/>
        <v>0</v>
      </c>
      <c r="AC109" s="25">
        <f t="shared" si="30"/>
        <v>0</v>
      </c>
      <c r="AD109" s="25">
        <f t="shared" si="30"/>
        <v>0</v>
      </c>
      <c r="AE109" s="25">
        <f t="shared" si="30"/>
        <v>0</v>
      </c>
      <c r="AF109" s="25">
        <f t="shared" si="30"/>
        <v>0</v>
      </c>
      <c r="AG109" s="25">
        <f t="shared" si="30"/>
        <v>0</v>
      </c>
      <c r="AH109" s="25">
        <f t="shared" si="30"/>
        <v>0</v>
      </c>
      <c r="AI109" s="25">
        <f t="shared" si="30"/>
        <v>0</v>
      </c>
      <c r="AJ109" s="25">
        <f t="shared" si="30"/>
        <v>0</v>
      </c>
      <c r="AK109" s="62"/>
      <c r="AL109" s="21"/>
      <c r="AM109" s="21"/>
      <c r="AN109" s="21"/>
      <c r="AO109" s="21"/>
      <c r="AZ109" s="1"/>
      <c r="BA109" s="1"/>
      <c r="BB109" s="1"/>
      <c r="BC109" s="1"/>
      <c r="BD109" s="1"/>
      <c r="BE109" s="1"/>
      <c r="BF109" s="1"/>
      <c r="BG109" s="1"/>
    </row>
    <row r="110" spans="1:59" ht="18" customHeight="1">
      <c r="A110" s="6"/>
      <c r="B110" s="9" t="s">
        <v>115</v>
      </c>
      <c r="C110" s="8"/>
      <c r="D110" s="26">
        <f t="shared" si="29"/>
        <v>23.783000000000001</v>
      </c>
      <c r="E110" s="27">
        <v>23.783000000000001</v>
      </c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5"/>
      <c r="AJ110" s="25"/>
      <c r="AK110" s="62"/>
      <c r="AL110" s="21"/>
      <c r="AM110" s="21"/>
      <c r="AN110" s="21"/>
      <c r="AO110" s="21"/>
      <c r="AZ110" s="1"/>
      <c r="BA110" s="1"/>
      <c r="BB110" s="1"/>
      <c r="BC110" s="1"/>
      <c r="BD110" s="1"/>
      <c r="BE110" s="1"/>
      <c r="BF110" s="1"/>
      <c r="BG110" s="1"/>
    </row>
    <row r="111" spans="1:59" ht="16.5" customHeight="1">
      <c r="A111" s="3"/>
      <c r="B111" s="9" t="s">
        <v>101</v>
      </c>
      <c r="C111" s="8"/>
      <c r="D111" s="26">
        <f t="shared" si="29"/>
        <v>0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34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63"/>
      <c r="AL111" s="21"/>
      <c r="AM111" s="21"/>
      <c r="AN111" s="21"/>
      <c r="AO111" s="21"/>
      <c r="AZ111" s="1"/>
      <c r="BA111" s="1"/>
      <c r="BB111" s="1"/>
      <c r="BC111" s="1"/>
      <c r="BD111" s="1"/>
      <c r="BE111" s="1"/>
      <c r="BF111" s="1"/>
      <c r="BG111" s="1"/>
    </row>
    <row r="112" spans="1:59" ht="16.5" customHeight="1">
      <c r="A112" s="6" t="s">
        <v>14</v>
      </c>
      <c r="B112" s="13" t="s">
        <v>85</v>
      </c>
      <c r="C112" s="8"/>
      <c r="D112" s="24">
        <f t="shared" si="29"/>
        <v>133.96799999999999</v>
      </c>
      <c r="E112" s="25">
        <f>SUM(E113:E114)</f>
        <v>133.96799999999999</v>
      </c>
      <c r="F112" s="25">
        <f t="shared" ref="F112:AJ112" si="31">SUM(F113:F114)</f>
        <v>0</v>
      </c>
      <c r="G112" s="25">
        <f t="shared" si="31"/>
        <v>0</v>
      </c>
      <c r="H112" s="25">
        <f t="shared" si="31"/>
        <v>0</v>
      </c>
      <c r="I112" s="25">
        <f t="shared" si="31"/>
        <v>0</v>
      </c>
      <c r="J112" s="25">
        <f t="shared" si="31"/>
        <v>0</v>
      </c>
      <c r="K112" s="25">
        <f t="shared" si="31"/>
        <v>0</v>
      </c>
      <c r="L112" s="25">
        <f t="shared" si="31"/>
        <v>0</v>
      </c>
      <c r="M112" s="25">
        <f t="shared" si="31"/>
        <v>0</v>
      </c>
      <c r="N112" s="25">
        <f t="shared" si="31"/>
        <v>0</v>
      </c>
      <c r="O112" s="25">
        <f t="shared" si="31"/>
        <v>0</v>
      </c>
      <c r="P112" s="25">
        <f t="shared" si="31"/>
        <v>0</v>
      </c>
      <c r="Q112" s="25">
        <f t="shared" si="31"/>
        <v>0</v>
      </c>
      <c r="R112" s="25">
        <f t="shared" si="31"/>
        <v>0</v>
      </c>
      <c r="S112" s="25">
        <f t="shared" si="31"/>
        <v>0</v>
      </c>
      <c r="T112" s="25">
        <f t="shared" si="31"/>
        <v>0</v>
      </c>
      <c r="U112" s="25">
        <f t="shared" si="31"/>
        <v>0</v>
      </c>
      <c r="V112" s="25">
        <f t="shared" si="31"/>
        <v>0</v>
      </c>
      <c r="W112" s="25">
        <f t="shared" si="31"/>
        <v>0</v>
      </c>
      <c r="X112" s="25">
        <f t="shared" si="31"/>
        <v>0</v>
      </c>
      <c r="Y112" s="25">
        <f t="shared" si="31"/>
        <v>0</v>
      </c>
      <c r="Z112" s="25">
        <f t="shared" si="31"/>
        <v>0</v>
      </c>
      <c r="AA112" s="25">
        <f t="shared" si="31"/>
        <v>0</v>
      </c>
      <c r="AB112" s="25">
        <f t="shared" si="31"/>
        <v>0</v>
      </c>
      <c r="AC112" s="25">
        <f t="shared" si="31"/>
        <v>0</v>
      </c>
      <c r="AD112" s="25">
        <f t="shared" si="31"/>
        <v>0</v>
      </c>
      <c r="AE112" s="25">
        <f t="shared" si="31"/>
        <v>0</v>
      </c>
      <c r="AF112" s="25">
        <f t="shared" si="31"/>
        <v>0</v>
      </c>
      <c r="AG112" s="25">
        <f t="shared" si="31"/>
        <v>0</v>
      </c>
      <c r="AH112" s="25">
        <f t="shared" si="31"/>
        <v>0</v>
      </c>
      <c r="AI112" s="25">
        <f t="shared" si="31"/>
        <v>0</v>
      </c>
      <c r="AJ112" s="25">
        <f t="shared" si="31"/>
        <v>0</v>
      </c>
      <c r="AK112" s="62"/>
      <c r="AL112" s="21"/>
      <c r="AM112" s="21"/>
      <c r="AN112" s="21"/>
      <c r="AO112" s="21"/>
      <c r="AZ112" s="1"/>
      <c r="BA112" s="1"/>
      <c r="BB112" s="1"/>
      <c r="BC112" s="1"/>
      <c r="BD112" s="1"/>
      <c r="BE112" s="1"/>
      <c r="BF112" s="1"/>
      <c r="BG112" s="1"/>
    </row>
    <row r="113" spans="1:59" ht="16.5" customHeight="1">
      <c r="A113" s="6"/>
      <c r="B113" s="9" t="s">
        <v>96</v>
      </c>
      <c r="C113" s="8"/>
      <c r="D113" s="26">
        <f t="shared" si="29"/>
        <v>0</v>
      </c>
      <c r="E113" s="27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62"/>
      <c r="AL113" s="21"/>
      <c r="AM113" s="21"/>
      <c r="AN113" s="21"/>
      <c r="AO113" s="21"/>
      <c r="AZ113" s="1"/>
      <c r="BA113" s="1"/>
      <c r="BB113" s="1"/>
      <c r="BC113" s="1"/>
      <c r="BD113" s="1"/>
      <c r="BE113" s="1"/>
      <c r="BF113" s="1"/>
      <c r="BG113" s="1"/>
    </row>
    <row r="114" spans="1:59" ht="17.25" customHeight="1">
      <c r="A114" s="3"/>
      <c r="B114" s="9" t="s">
        <v>101</v>
      </c>
      <c r="C114" s="8"/>
      <c r="D114" s="26">
        <f t="shared" si="29"/>
        <v>133.96799999999999</v>
      </c>
      <c r="E114" s="27">
        <v>133.96799999999999</v>
      </c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63"/>
      <c r="AL114" s="21"/>
      <c r="AM114" s="21"/>
      <c r="AN114" s="21"/>
      <c r="AO114" s="21"/>
      <c r="AZ114" s="1"/>
      <c r="BA114" s="1"/>
      <c r="BB114" s="1"/>
      <c r="BC114" s="1"/>
      <c r="BD114" s="1"/>
      <c r="BE114" s="1"/>
      <c r="BF114" s="1"/>
      <c r="BG114" s="1"/>
    </row>
    <row r="115" spans="1:59" ht="22.5" customHeight="1">
      <c r="A115" s="6" t="s">
        <v>16</v>
      </c>
      <c r="B115" s="13" t="s">
        <v>8</v>
      </c>
      <c r="C115" s="8"/>
      <c r="D115" s="24">
        <f>SUM(E115:AJ115)</f>
        <v>529.76990000000001</v>
      </c>
      <c r="E115" s="25">
        <f t="shared" ref="E115:AJ115" si="32">SUM(E116:E121)</f>
        <v>156.85589999999999</v>
      </c>
      <c r="F115" s="25">
        <f t="shared" si="32"/>
        <v>0</v>
      </c>
      <c r="G115" s="25">
        <f t="shared" si="32"/>
        <v>0</v>
      </c>
      <c r="H115" s="25">
        <f t="shared" si="32"/>
        <v>0</v>
      </c>
      <c r="I115" s="25">
        <f t="shared" si="32"/>
        <v>0</v>
      </c>
      <c r="J115" s="25">
        <f t="shared" si="32"/>
        <v>0</v>
      </c>
      <c r="K115" s="25">
        <f t="shared" si="32"/>
        <v>0</v>
      </c>
      <c r="L115" s="25">
        <f t="shared" si="32"/>
        <v>0</v>
      </c>
      <c r="M115" s="25">
        <f t="shared" si="32"/>
        <v>0</v>
      </c>
      <c r="N115" s="25">
        <f t="shared" si="32"/>
        <v>0</v>
      </c>
      <c r="O115" s="25">
        <f t="shared" si="32"/>
        <v>0</v>
      </c>
      <c r="P115" s="25">
        <f t="shared" si="32"/>
        <v>0</v>
      </c>
      <c r="Q115" s="25">
        <f t="shared" si="32"/>
        <v>0</v>
      </c>
      <c r="R115" s="25">
        <f t="shared" si="32"/>
        <v>0</v>
      </c>
      <c r="S115" s="25">
        <f t="shared" si="32"/>
        <v>0</v>
      </c>
      <c r="T115" s="25">
        <f t="shared" si="32"/>
        <v>372.91399999999999</v>
      </c>
      <c r="U115" s="25">
        <f t="shared" si="32"/>
        <v>0</v>
      </c>
      <c r="V115" s="25">
        <f t="shared" si="32"/>
        <v>0</v>
      </c>
      <c r="W115" s="25">
        <f t="shared" si="32"/>
        <v>0</v>
      </c>
      <c r="X115" s="25">
        <f t="shared" si="32"/>
        <v>0</v>
      </c>
      <c r="Y115" s="25">
        <f t="shared" si="32"/>
        <v>0</v>
      </c>
      <c r="Z115" s="25">
        <f t="shared" si="32"/>
        <v>0</v>
      </c>
      <c r="AA115" s="25">
        <f t="shared" si="32"/>
        <v>0</v>
      </c>
      <c r="AB115" s="25">
        <f t="shared" si="32"/>
        <v>0</v>
      </c>
      <c r="AC115" s="25">
        <f t="shared" si="32"/>
        <v>0</v>
      </c>
      <c r="AD115" s="25">
        <f t="shared" si="32"/>
        <v>0</v>
      </c>
      <c r="AE115" s="25">
        <f t="shared" si="32"/>
        <v>0</v>
      </c>
      <c r="AF115" s="25">
        <f t="shared" si="32"/>
        <v>0</v>
      </c>
      <c r="AG115" s="25">
        <f t="shared" si="32"/>
        <v>0</v>
      </c>
      <c r="AH115" s="25">
        <f t="shared" si="32"/>
        <v>0</v>
      </c>
      <c r="AI115" s="25">
        <f t="shared" si="32"/>
        <v>0</v>
      </c>
      <c r="AJ115" s="25">
        <f t="shared" si="32"/>
        <v>0</v>
      </c>
      <c r="AK115" s="62"/>
      <c r="AL115" s="21"/>
      <c r="AM115" s="21"/>
      <c r="AN115" s="21"/>
      <c r="AO115" s="21"/>
      <c r="AZ115" s="1"/>
      <c r="BA115" s="1"/>
      <c r="BB115" s="1"/>
      <c r="BC115" s="1"/>
      <c r="BD115" s="1"/>
      <c r="BE115" s="1"/>
      <c r="BF115" s="1"/>
      <c r="BG115" s="1"/>
    </row>
    <row r="116" spans="1:59" ht="17.25" customHeight="1">
      <c r="A116" s="6"/>
      <c r="B116" s="9" t="s">
        <v>104</v>
      </c>
      <c r="C116" s="8"/>
      <c r="D116" s="26">
        <f t="shared" ref="D116:D129" si="33">SUM(E116:AJ116)</f>
        <v>25</v>
      </c>
      <c r="E116" s="27">
        <v>25</v>
      </c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62"/>
      <c r="AL116" s="21"/>
      <c r="AM116" s="21"/>
      <c r="AN116" s="21"/>
      <c r="AO116" s="21"/>
      <c r="AZ116" s="1"/>
      <c r="BA116" s="1"/>
      <c r="BB116" s="1"/>
      <c r="BC116" s="1"/>
      <c r="BD116" s="1"/>
      <c r="BE116" s="1"/>
      <c r="BF116" s="1"/>
      <c r="BG116" s="1"/>
    </row>
    <row r="117" spans="1:59" ht="17.25" customHeight="1">
      <c r="A117" s="3"/>
      <c r="B117" s="9" t="s">
        <v>90</v>
      </c>
      <c r="C117" s="8"/>
      <c r="D117" s="26">
        <f t="shared" si="33"/>
        <v>107.28489999999999</v>
      </c>
      <c r="E117" s="27">
        <v>107.28489999999999</v>
      </c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63"/>
      <c r="AL117" s="21"/>
      <c r="AM117" s="21"/>
      <c r="AN117" s="21"/>
      <c r="AO117" s="21"/>
      <c r="AZ117" s="1"/>
      <c r="BA117" s="1"/>
      <c r="BB117" s="1"/>
      <c r="BC117" s="1"/>
      <c r="BD117" s="1"/>
      <c r="BE117" s="1"/>
      <c r="BF117" s="1"/>
      <c r="BG117" s="1"/>
    </row>
    <row r="118" spans="1:59" ht="17.25" customHeight="1">
      <c r="A118" s="3"/>
      <c r="B118" s="9" t="s">
        <v>93</v>
      </c>
      <c r="C118" s="8"/>
      <c r="D118" s="26">
        <f t="shared" si="33"/>
        <v>59.5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>
        <v>59.5</v>
      </c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63"/>
      <c r="AL118" s="21"/>
      <c r="AM118" s="21"/>
      <c r="AN118" s="21"/>
      <c r="AO118" s="21"/>
      <c r="AZ118" s="1"/>
      <c r="BA118" s="1"/>
      <c r="BB118" s="1"/>
      <c r="BC118" s="1"/>
      <c r="BD118" s="1"/>
      <c r="BE118" s="1"/>
      <c r="BF118" s="1"/>
      <c r="BG118" s="1"/>
    </row>
    <row r="119" spans="1:59" ht="17.25" customHeight="1">
      <c r="A119" s="3"/>
      <c r="B119" s="9" t="s">
        <v>91</v>
      </c>
      <c r="C119" s="8"/>
      <c r="D119" s="26">
        <f t="shared" si="33"/>
        <v>50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>
        <v>50</v>
      </c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63"/>
      <c r="AL119" s="21"/>
      <c r="AM119" s="21"/>
      <c r="AN119" s="21"/>
      <c r="AO119" s="21"/>
      <c r="AZ119" s="1"/>
      <c r="BA119" s="1"/>
      <c r="BB119" s="1"/>
      <c r="BC119" s="1"/>
      <c r="BD119" s="1"/>
      <c r="BE119" s="1"/>
      <c r="BF119" s="1"/>
      <c r="BG119" s="1"/>
    </row>
    <row r="120" spans="1:59" ht="17.25" customHeight="1">
      <c r="A120" s="3"/>
      <c r="B120" s="9" t="s">
        <v>109</v>
      </c>
      <c r="C120" s="8"/>
      <c r="D120" s="26">
        <f t="shared" si="33"/>
        <v>12.888999999999999</v>
      </c>
      <c r="E120" s="27">
        <v>12.888999999999999</v>
      </c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63"/>
      <c r="AL120" s="21"/>
      <c r="AM120" s="21"/>
      <c r="AN120" s="21"/>
      <c r="AO120" s="21"/>
      <c r="AZ120" s="1"/>
      <c r="BA120" s="1"/>
      <c r="BB120" s="1"/>
      <c r="BC120" s="1"/>
      <c r="BD120" s="1"/>
      <c r="BE120" s="1"/>
      <c r="BF120" s="1"/>
      <c r="BG120" s="1"/>
    </row>
    <row r="121" spans="1:59" ht="17.25" customHeight="1">
      <c r="A121" s="3"/>
      <c r="B121" s="9" t="s">
        <v>107</v>
      </c>
      <c r="C121" s="8"/>
      <c r="D121" s="26">
        <f t="shared" si="33"/>
        <v>275.096</v>
      </c>
      <c r="E121" s="27">
        <v>11.682</v>
      </c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>
        <v>263.41399999999999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27"/>
      <c r="AJ121" s="27"/>
      <c r="AK121" s="63"/>
      <c r="AL121" s="21"/>
      <c r="AM121" s="21"/>
      <c r="AN121" s="21"/>
      <c r="AO121" s="21"/>
      <c r="AZ121" s="1"/>
      <c r="BA121" s="1"/>
      <c r="BB121" s="1"/>
      <c r="BC121" s="1"/>
      <c r="BD121" s="1"/>
      <c r="BE121" s="1"/>
      <c r="BF121" s="1"/>
      <c r="BG121" s="1"/>
    </row>
    <row r="122" spans="1:59" ht="47.25" customHeight="1">
      <c r="A122" s="6" t="s">
        <v>17</v>
      </c>
      <c r="B122" s="13" t="s">
        <v>135</v>
      </c>
      <c r="C122" s="8"/>
      <c r="D122" s="24">
        <f t="shared" si="33"/>
        <v>1066.1788799999999</v>
      </c>
      <c r="E122" s="25">
        <f t="shared" ref="E122:AJ122" si="34">SUM(E123:E129)</f>
        <v>627.59087999999997</v>
      </c>
      <c r="F122" s="25">
        <f t="shared" si="34"/>
        <v>0</v>
      </c>
      <c r="G122" s="25">
        <f t="shared" si="34"/>
        <v>0</v>
      </c>
      <c r="H122" s="25">
        <f t="shared" si="34"/>
        <v>0</v>
      </c>
      <c r="I122" s="25">
        <f t="shared" si="34"/>
        <v>0</v>
      </c>
      <c r="J122" s="25">
        <f t="shared" si="34"/>
        <v>0</v>
      </c>
      <c r="K122" s="25">
        <f t="shared" si="34"/>
        <v>0</v>
      </c>
      <c r="L122" s="25">
        <f t="shared" si="34"/>
        <v>0</v>
      </c>
      <c r="M122" s="25">
        <f t="shared" si="34"/>
        <v>0</v>
      </c>
      <c r="N122" s="25">
        <f t="shared" si="34"/>
        <v>0</v>
      </c>
      <c r="O122" s="25">
        <f t="shared" si="34"/>
        <v>0</v>
      </c>
      <c r="P122" s="25">
        <f t="shared" si="34"/>
        <v>0</v>
      </c>
      <c r="Q122" s="25">
        <f t="shared" si="34"/>
        <v>0</v>
      </c>
      <c r="R122" s="25">
        <f t="shared" si="34"/>
        <v>0</v>
      </c>
      <c r="S122" s="25">
        <f t="shared" si="34"/>
        <v>0</v>
      </c>
      <c r="T122" s="25">
        <f t="shared" si="34"/>
        <v>438.58800000000002</v>
      </c>
      <c r="U122" s="25">
        <f t="shared" si="34"/>
        <v>0</v>
      </c>
      <c r="V122" s="25">
        <f t="shared" si="34"/>
        <v>0</v>
      </c>
      <c r="W122" s="25">
        <f t="shared" si="34"/>
        <v>0</v>
      </c>
      <c r="X122" s="25">
        <f t="shared" si="34"/>
        <v>0</v>
      </c>
      <c r="Y122" s="25">
        <f t="shared" si="34"/>
        <v>0</v>
      </c>
      <c r="Z122" s="25">
        <f t="shared" si="34"/>
        <v>0</v>
      </c>
      <c r="AA122" s="25">
        <f t="shared" si="34"/>
        <v>0</v>
      </c>
      <c r="AB122" s="25">
        <f t="shared" si="34"/>
        <v>0</v>
      </c>
      <c r="AC122" s="25">
        <f t="shared" si="34"/>
        <v>0</v>
      </c>
      <c r="AD122" s="25">
        <f t="shared" si="34"/>
        <v>0</v>
      </c>
      <c r="AE122" s="25">
        <f t="shared" si="34"/>
        <v>0</v>
      </c>
      <c r="AF122" s="25">
        <f t="shared" si="34"/>
        <v>0</v>
      </c>
      <c r="AG122" s="25">
        <f t="shared" si="34"/>
        <v>0</v>
      </c>
      <c r="AH122" s="25">
        <f t="shared" si="34"/>
        <v>0</v>
      </c>
      <c r="AI122" s="25">
        <f t="shared" si="34"/>
        <v>0</v>
      </c>
      <c r="AJ122" s="25">
        <f t="shared" si="34"/>
        <v>0</v>
      </c>
      <c r="AK122" s="62"/>
      <c r="AL122" s="21"/>
      <c r="AM122" s="21"/>
      <c r="AN122" s="21"/>
      <c r="AO122" s="21"/>
      <c r="AZ122" s="1"/>
      <c r="BA122" s="1"/>
      <c r="BB122" s="1"/>
      <c r="BC122" s="1"/>
      <c r="BD122" s="1"/>
      <c r="BE122" s="1"/>
      <c r="BF122" s="1"/>
      <c r="BG122" s="1"/>
    </row>
    <row r="123" spans="1:59" ht="17.25" customHeight="1">
      <c r="A123" s="6"/>
      <c r="B123" s="18" t="s">
        <v>93</v>
      </c>
      <c r="C123" s="8"/>
      <c r="D123" s="26">
        <f t="shared" si="33"/>
        <v>132.13643999999999</v>
      </c>
      <c r="E123" s="27">
        <v>99.795439999999999</v>
      </c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>
        <v>32.341000000000001</v>
      </c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62"/>
      <c r="AL123" s="21"/>
      <c r="AM123" s="21"/>
      <c r="AN123" s="21"/>
      <c r="AO123" s="21"/>
      <c r="AZ123" s="1"/>
      <c r="BA123" s="1"/>
      <c r="BB123" s="1"/>
      <c r="BC123" s="1"/>
      <c r="BD123" s="1"/>
      <c r="BE123" s="1"/>
      <c r="BF123" s="1"/>
      <c r="BG123" s="1"/>
    </row>
    <row r="124" spans="1:59" ht="17.25" customHeight="1">
      <c r="A124" s="6"/>
      <c r="B124" s="9" t="s">
        <v>107</v>
      </c>
      <c r="C124" s="8"/>
      <c r="D124" s="26">
        <f t="shared" si="33"/>
        <v>99.795439999999999</v>
      </c>
      <c r="E124" s="27">
        <v>99.795439999999999</v>
      </c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62"/>
      <c r="AL124" s="21"/>
      <c r="AM124" s="21"/>
      <c r="AN124" s="21"/>
      <c r="AO124" s="21"/>
      <c r="AZ124" s="1"/>
      <c r="BA124" s="1"/>
      <c r="BB124" s="1"/>
      <c r="BC124" s="1"/>
      <c r="BD124" s="1"/>
      <c r="BE124" s="1"/>
      <c r="BF124" s="1"/>
      <c r="BG124" s="1"/>
    </row>
    <row r="125" spans="1:59" ht="17.25" customHeight="1">
      <c r="A125" s="6"/>
      <c r="B125" s="9" t="s">
        <v>90</v>
      </c>
      <c r="C125" s="8"/>
      <c r="D125" s="26">
        <f t="shared" si="33"/>
        <v>178</v>
      </c>
      <c r="E125" s="27">
        <v>178</v>
      </c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62"/>
      <c r="AL125" s="21"/>
      <c r="AM125" s="21"/>
      <c r="AN125" s="21"/>
      <c r="AO125" s="21"/>
      <c r="AW125" s="1">
        <v>200</v>
      </c>
      <c r="AZ125" s="1"/>
      <c r="BA125" s="1"/>
      <c r="BB125" s="1"/>
      <c r="BC125" s="1"/>
      <c r="BD125" s="1"/>
      <c r="BE125" s="1"/>
      <c r="BF125" s="1"/>
      <c r="BG125" s="1"/>
    </row>
    <row r="126" spans="1:59" ht="17.25" customHeight="1">
      <c r="A126" s="6"/>
      <c r="B126" s="18" t="s">
        <v>113</v>
      </c>
      <c r="C126" s="8"/>
      <c r="D126" s="26">
        <f t="shared" si="33"/>
        <v>220</v>
      </c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>
        <v>220</v>
      </c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62"/>
      <c r="AL126" s="21"/>
      <c r="AM126" s="21"/>
      <c r="AN126" s="21"/>
      <c r="AO126" s="21"/>
      <c r="AZ126" s="1"/>
      <c r="BA126" s="1"/>
      <c r="BB126" s="1"/>
      <c r="BC126" s="1"/>
      <c r="BD126" s="1"/>
      <c r="BE126" s="1"/>
      <c r="BF126" s="1"/>
      <c r="BG126" s="1"/>
    </row>
    <row r="127" spans="1:59" ht="17.25" customHeight="1">
      <c r="A127" s="6"/>
      <c r="B127" s="18" t="s">
        <v>110</v>
      </c>
      <c r="C127" s="8"/>
      <c r="D127" s="26">
        <f t="shared" si="33"/>
        <v>89</v>
      </c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>
        <v>89</v>
      </c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  <c r="AJ127" s="27"/>
      <c r="AK127" s="62"/>
      <c r="AL127" s="21"/>
      <c r="AM127" s="21"/>
      <c r="AN127" s="21"/>
      <c r="AO127" s="21"/>
      <c r="AZ127" s="1"/>
      <c r="BA127" s="1"/>
      <c r="BB127" s="1"/>
      <c r="BC127" s="1"/>
      <c r="BD127" s="1"/>
      <c r="BE127" s="1"/>
      <c r="BF127" s="1"/>
      <c r="BG127" s="1"/>
    </row>
    <row r="128" spans="1:59" ht="17.25" customHeight="1">
      <c r="A128" s="6"/>
      <c r="B128" s="9" t="s">
        <v>114</v>
      </c>
      <c r="C128" s="8"/>
      <c r="D128" s="26">
        <f t="shared" si="33"/>
        <v>250</v>
      </c>
      <c r="E128" s="27">
        <v>250</v>
      </c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62"/>
      <c r="AL128" s="21"/>
      <c r="AM128" s="21"/>
      <c r="AN128" s="21"/>
      <c r="AO128" s="21"/>
      <c r="AZ128" s="1"/>
      <c r="BA128" s="1"/>
      <c r="BB128" s="1"/>
      <c r="BC128" s="1"/>
      <c r="BD128" s="1"/>
      <c r="BE128" s="1"/>
      <c r="BF128" s="1"/>
      <c r="BG128" s="1"/>
    </row>
    <row r="129" spans="1:59" ht="17.25" customHeight="1">
      <c r="A129" s="6"/>
      <c r="B129" s="18" t="s">
        <v>96</v>
      </c>
      <c r="C129" s="8"/>
      <c r="D129" s="26">
        <f t="shared" si="33"/>
        <v>97.247</v>
      </c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>
        <v>97.247</v>
      </c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27"/>
      <c r="AJ129" s="27"/>
      <c r="AK129" s="62"/>
      <c r="AL129" s="21"/>
      <c r="AM129" s="21"/>
      <c r="AN129" s="21"/>
      <c r="AO129" s="21"/>
      <c r="AZ129" s="1"/>
      <c r="BA129" s="1"/>
      <c r="BB129" s="1"/>
      <c r="BC129" s="1"/>
      <c r="BD129" s="1"/>
      <c r="BE129" s="1"/>
      <c r="BF129" s="1"/>
      <c r="BG129" s="1"/>
    </row>
    <row r="130" spans="1:59" ht="45.75" customHeight="1">
      <c r="A130" s="6" t="s">
        <v>81</v>
      </c>
      <c r="B130" s="13" t="s">
        <v>140</v>
      </c>
      <c r="C130" s="8"/>
      <c r="D130" s="24">
        <f>SUM(E130:AJ130)</f>
        <v>0</v>
      </c>
      <c r="E130" s="25">
        <f>SUM(E131:E132)</f>
        <v>0</v>
      </c>
      <c r="F130" s="25">
        <f t="shared" ref="F130:AJ130" si="35">SUM(F131:F132)</f>
        <v>0</v>
      </c>
      <c r="G130" s="25">
        <f t="shared" si="35"/>
        <v>0</v>
      </c>
      <c r="H130" s="25">
        <f t="shared" si="35"/>
        <v>0</v>
      </c>
      <c r="I130" s="25">
        <f t="shared" si="35"/>
        <v>0</v>
      </c>
      <c r="J130" s="25">
        <f t="shared" si="35"/>
        <v>0</v>
      </c>
      <c r="K130" s="25">
        <f t="shared" si="35"/>
        <v>0</v>
      </c>
      <c r="L130" s="25">
        <f t="shared" si="35"/>
        <v>0</v>
      </c>
      <c r="M130" s="25">
        <f t="shared" si="35"/>
        <v>0</v>
      </c>
      <c r="N130" s="25">
        <f t="shared" si="35"/>
        <v>0</v>
      </c>
      <c r="O130" s="25">
        <f t="shared" si="35"/>
        <v>0</v>
      </c>
      <c r="P130" s="25">
        <f t="shared" si="35"/>
        <v>0</v>
      </c>
      <c r="Q130" s="25">
        <f t="shared" si="35"/>
        <v>0</v>
      </c>
      <c r="R130" s="25">
        <f t="shared" si="35"/>
        <v>0</v>
      </c>
      <c r="S130" s="25">
        <f t="shared" si="35"/>
        <v>0</v>
      </c>
      <c r="T130" s="25">
        <f t="shared" si="35"/>
        <v>0</v>
      </c>
      <c r="U130" s="25">
        <f t="shared" si="35"/>
        <v>0</v>
      </c>
      <c r="V130" s="25">
        <f t="shared" si="35"/>
        <v>0</v>
      </c>
      <c r="W130" s="25">
        <f t="shared" si="35"/>
        <v>0</v>
      </c>
      <c r="X130" s="25">
        <f t="shared" si="35"/>
        <v>0</v>
      </c>
      <c r="Y130" s="25">
        <f t="shared" si="35"/>
        <v>0</v>
      </c>
      <c r="Z130" s="25">
        <f t="shared" si="35"/>
        <v>0</v>
      </c>
      <c r="AA130" s="25">
        <f t="shared" si="35"/>
        <v>0</v>
      </c>
      <c r="AB130" s="25">
        <f t="shared" si="35"/>
        <v>0</v>
      </c>
      <c r="AC130" s="25">
        <f t="shared" si="35"/>
        <v>0</v>
      </c>
      <c r="AD130" s="25">
        <f t="shared" si="35"/>
        <v>0</v>
      </c>
      <c r="AE130" s="25">
        <f t="shared" si="35"/>
        <v>0</v>
      </c>
      <c r="AF130" s="25">
        <f t="shared" si="35"/>
        <v>0</v>
      </c>
      <c r="AG130" s="25">
        <f t="shared" si="35"/>
        <v>0</v>
      </c>
      <c r="AH130" s="25">
        <f t="shared" si="35"/>
        <v>0</v>
      </c>
      <c r="AI130" s="25">
        <f t="shared" si="35"/>
        <v>0</v>
      </c>
      <c r="AJ130" s="25">
        <f t="shared" si="35"/>
        <v>0</v>
      </c>
      <c r="AK130" s="62"/>
      <c r="AL130" s="21"/>
      <c r="AM130" s="21"/>
      <c r="AN130" s="21"/>
      <c r="AO130" s="21"/>
      <c r="AZ130" s="1"/>
      <c r="BA130" s="1"/>
      <c r="BB130" s="1"/>
      <c r="BC130" s="1"/>
      <c r="BD130" s="1"/>
      <c r="BE130" s="1"/>
      <c r="BF130" s="1"/>
      <c r="BG130" s="1"/>
    </row>
    <row r="131" spans="1:59" ht="19.5" customHeight="1">
      <c r="A131" s="3"/>
      <c r="B131" s="9" t="s">
        <v>119</v>
      </c>
      <c r="C131" s="8"/>
      <c r="D131" s="26">
        <f t="shared" ref="D131:D183" si="36">SUM(E131:AJ131)</f>
        <v>0</v>
      </c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  <c r="AJ131" s="27"/>
      <c r="AK131" s="63"/>
      <c r="AL131" s="21"/>
      <c r="AM131" s="21"/>
      <c r="AN131" s="21"/>
      <c r="AO131" s="21"/>
      <c r="AZ131" s="1"/>
      <c r="BA131" s="1"/>
      <c r="BB131" s="1"/>
      <c r="BC131" s="1"/>
      <c r="BD131" s="1"/>
      <c r="BE131" s="1"/>
      <c r="BF131" s="1"/>
      <c r="BG131" s="1"/>
    </row>
    <row r="132" spans="1:59" ht="19.5" customHeight="1">
      <c r="A132" s="3"/>
      <c r="B132" s="9" t="s">
        <v>116</v>
      </c>
      <c r="C132" s="8"/>
      <c r="D132" s="26">
        <f t="shared" si="36"/>
        <v>0</v>
      </c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27"/>
      <c r="AJ132" s="27"/>
      <c r="AK132" s="63"/>
      <c r="AL132" s="21"/>
      <c r="AM132" s="21"/>
      <c r="AN132" s="21"/>
      <c r="AO132" s="21"/>
      <c r="AZ132" s="1"/>
      <c r="BA132" s="1"/>
      <c r="BB132" s="1"/>
      <c r="BC132" s="1"/>
      <c r="BD132" s="1"/>
      <c r="BE132" s="1"/>
      <c r="BF132" s="1"/>
      <c r="BG132" s="1"/>
    </row>
    <row r="133" spans="1:59" ht="29.25" customHeight="1">
      <c r="A133" s="6" t="s">
        <v>84</v>
      </c>
      <c r="B133" s="13" t="s">
        <v>189</v>
      </c>
      <c r="C133" s="8"/>
      <c r="D133" s="24">
        <f t="shared" si="36"/>
        <v>116.92100000000001</v>
      </c>
      <c r="E133" s="25">
        <f>SUM(E134)</f>
        <v>0</v>
      </c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>
        <f t="shared" ref="T133:AJ145" si="37">SUM(T134)</f>
        <v>116.92100000000001</v>
      </c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>
        <f t="shared" si="37"/>
        <v>0</v>
      </c>
      <c r="AK133" s="62"/>
      <c r="AL133" s="21"/>
      <c r="AM133" s="21"/>
      <c r="AN133" s="21"/>
      <c r="AO133" s="21"/>
      <c r="AZ133" s="1"/>
      <c r="BA133" s="1"/>
      <c r="BB133" s="1"/>
      <c r="BC133" s="1"/>
      <c r="BD133" s="1"/>
      <c r="BE133" s="1"/>
      <c r="BF133" s="1"/>
      <c r="BG133" s="1"/>
    </row>
    <row r="134" spans="1:59" ht="19.5" customHeight="1">
      <c r="A134" s="3"/>
      <c r="B134" s="9" t="s">
        <v>116</v>
      </c>
      <c r="C134" s="8"/>
      <c r="D134" s="26">
        <f t="shared" si="36"/>
        <v>116.92100000000001</v>
      </c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>
        <v>116.92100000000001</v>
      </c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63"/>
      <c r="AL134" s="21"/>
      <c r="AM134" s="21"/>
      <c r="AN134" s="21"/>
      <c r="AO134" s="21"/>
      <c r="AZ134" s="1"/>
      <c r="BA134" s="1"/>
      <c r="BB134" s="1"/>
      <c r="BC134" s="1"/>
      <c r="BD134" s="1"/>
      <c r="BE134" s="1"/>
      <c r="BF134" s="1"/>
      <c r="BG134" s="1"/>
    </row>
    <row r="135" spans="1:59" ht="30.75" customHeight="1">
      <c r="A135" s="6" t="s">
        <v>153</v>
      </c>
      <c r="B135" s="13" t="s">
        <v>154</v>
      </c>
      <c r="C135" s="8"/>
      <c r="D135" s="24">
        <f t="shared" si="36"/>
        <v>24.081</v>
      </c>
      <c r="E135" s="25">
        <f>SUM(E136)</f>
        <v>24.081</v>
      </c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>
        <f t="shared" si="37"/>
        <v>0</v>
      </c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>
        <f t="shared" si="37"/>
        <v>0</v>
      </c>
      <c r="AK135" s="62"/>
      <c r="AL135" s="21"/>
      <c r="AM135" s="21"/>
      <c r="AN135" s="21"/>
      <c r="AO135" s="21"/>
      <c r="AZ135" s="1"/>
      <c r="BA135" s="1"/>
      <c r="BB135" s="1"/>
      <c r="BC135" s="1"/>
      <c r="BD135" s="1"/>
      <c r="BE135" s="1"/>
      <c r="BF135" s="1"/>
      <c r="BG135" s="1"/>
    </row>
    <row r="136" spans="1:59" ht="19.5" customHeight="1">
      <c r="A136" s="3"/>
      <c r="B136" s="9" t="s">
        <v>110</v>
      </c>
      <c r="C136" s="8"/>
      <c r="D136" s="26">
        <f t="shared" si="36"/>
        <v>24.081</v>
      </c>
      <c r="E136" s="27">
        <v>24.081</v>
      </c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27"/>
      <c r="AJ136" s="27"/>
      <c r="AK136" s="63"/>
      <c r="AL136" s="21"/>
      <c r="AM136" s="21"/>
      <c r="AN136" s="21"/>
      <c r="AO136" s="21"/>
      <c r="AZ136" s="1"/>
      <c r="BA136" s="1"/>
      <c r="BB136" s="1"/>
      <c r="BC136" s="1"/>
      <c r="BD136" s="1"/>
      <c r="BE136" s="1"/>
      <c r="BF136" s="1"/>
      <c r="BG136" s="1"/>
    </row>
    <row r="137" spans="1:59" ht="30.75" customHeight="1">
      <c r="A137" s="6" t="s">
        <v>162</v>
      </c>
      <c r="B137" s="13" t="s">
        <v>163</v>
      </c>
      <c r="C137" s="8"/>
      <c r="D137" s="24">
        <f t="shared" si="36"/>
        <v>13.0626</v>
      </c>
      <c r="E137" s="25">
        <f>SUM(E138)</f>
        <v>13.0626</v>
      </c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>
        <f t="shared" si="37"/>
        <v>0</v>
      </c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>
        <f t="shared" si="37"/>
        <v>0</v>
      </c>
      <c r="AK137" s="62"/>
      <c r="AL137" s="21"/>
      <c r="AM137" s="21"/>
      <c r="AN137" s="21"/>
      <c r="AO137" s="21"/>
      <c r="AZ137" s="1"/>
      <c r="BA137" s="1"/>
      <c r="BB137" s="1"/>
      <c r="BC137" s="1"/>
      <c r="BD137" s="1"/>
      <c r="BE137" s="1"/>
      <c r="BF137" s="1"/>
      <c r="BG137" s="1"/>
    </row>
    <row r="138" spans="1:59" ht="19.5" customHeight="1">
      <c r="A138" s="3"/>
      <c r="B138" s="9" t="s">
        <v>95</v>
      </c>
      <c r="C138" s="8"/>
      <c r="D138" s="26">
        <f t="shared" si="36"/>
        <v>13.0626</v>
      </c>
      <c r="E138" s="27">
        <v>13.0626</v>
      </c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63"/>
      <c r="AL138" s="21"/>
      <c r="AM138" s="21"/>
      <c r="AN138" s="21"/>
      <c r="AO138" s="21"/>
      <c r="AZ138" s="1"/>
      <c r="BA138" s="1"/>
      <c r="BB138" s="1"/>
      <c r="BC138" s="1"/>
      <c r="BD138" s="1"/>
      <c r="BE138" s="1"/>
      <c r="BF138" s="1"/>
      <c r="BG138" s="1"/>
    </row>
    <row r="139" spans="1:59" ht="30.75" customHeight="1">
      <c r="A139" s="6" t="s">
        <v>164</v>
      </c>
      <c r="B139" s="13" t="s">
        <v>165</v>
      </c>
      <c r="C139" s="8"/>
      <c r="D139" s="24">
        <f t="shared" si="36"/>
        <v>5.2134</v>
      </c>
      <c r="E139" s="25">
        <f>SUM(E140)</f>
        <v>5.2134</v>
      </c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>
        <f t="shared" si="37"/>
        <v>0</v>
      </c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>
        <f t="shared" si="37"/>
        <v>0</v>
      </c>
      <c r="AK139" s="62"/>
      <c r="AL139" s="21"/>
      <c r="AM139" s="21"/>
      <c r="AN139" s="21"/>
      <c r="AO139" s="21"/>
      <c r="AZ139" s="1"/>
      <c r="BA139" s="1"/>
      <c r="BB139" s="1"/>
      <c r="BC139" s="1"/>
      <c r="BD139" s="1"/>
      <c r="BE139" s="1"/>
      <c r="BF139" s="1"/>
      <c r="BG139" s="1"/>
    </row>
    <row r="140" spans="1:59" ht="19.5" customHeight="1">
      <c r="A140" s="3"/>
      <c r="B140" s="9" t="s">
        <v>95</v>
      </c>
      <c r="C140" s="8"/>
      <c r="D140" s="26">
        <f t="shared" si="36"/>
        <v>5.2134</v>
      </c>
      <c r="E140" s="27">
        <v>5.2134</v>
      </c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63"/>
      <c r="AL140" s="21"/>
      <c r="AM140" s="21"/>
      <c r="AN140" s="21"/>
      <c r="AO140" s="21"/>
      <c r="AZ140" s="1"/>
      <c r="BA140" s="1"/>
      <c r="BB140" s="1"/>
      <c r="BC140" s="1"/>
      <c r="BD140" s="1"/>
      <c r="BE140" s="1"/>
      <c r="BF140" s="1"/>
      <c r="BG140" s="1"/>
    </row>
    <row r="141" spans="1:59" ht="30.75" customHeight="1">
      <c r="A141" s="6" t="s">
        <v>179</v>
      </c>
      <c r="B141" s="13" t="s">
        <v>180</v>
      </c>
      <c r="C141" s="8"/>
      <c r="D141" s="24">
        <f t="shared" si="36"/>
        <v>6.0960400000000003</v>
      </c>
      <c r="E141" s="25">
        <f>SUM(E142)</f>
        <v>6.0960400000000003</v>
      </c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>
        <f t="shared" si="37"/>
        <v>0</v>
      </c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>
        <f t="shared" si="37"/>
        <v>0</v>
      </c>
      <c r="AK141" s="62"/>
      <c r="AL141" s="21"/>
      <c r="AM141" s="21"/>
      <c r="AN141" s="21"/>
      <c r="AO141" s="21"/>
      <c r="AZ141" s="1"/>
      <c r="BA141" s="1"/>
      <c r="BB141" s="1"/>
      <c r="BC141" s="1"/>
      <c r="BD141" s="1"/>
      <c r="BE141" s="1"/>
      <c r="BF141" s="1"/>
      <c r="BG141" s="1"/>
    </row>
    <row r="142" spans="1:59" ht="19.5" customHeight="1">
      <c r="A142" s="3"/>
      <c r="B142" s="9" t="s">
        <v>90</v>
      </c>
      <c r="C142" s="8"/>
      <c r="D142" s="26">
        <f t="shared" si="36"/>
        <v>6.0960400000000003</v>
      </c>
      <c r="E142" s="27">
        <v>6.0960400000000003</v>
      </c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  <c r="AK142" s="63"/>
      <c r="AL142" s="21"/>
      <c r="AM142" s="21"/>
      <c r="AN142" s="21"/>
      <c r="AO142" s="21"/>
      <c r="AZ142" s="1"/>
      <c r="BA142" s="1"/>
      <c r="BB142" s="1"/>
      <c r="BC142" s="1"/>
      <c r="BD142" s="1"/>
      <c r="BE142" s="1"/>
      <c r="BF142" s="1"/>
      <c r="BG142" s="1"/>
    </row>
    <row r="143" spans="1:59" ht="30" customHeight="1">
      <c r="A143" s="6" t="s">
        <v>184</v>
      </c>
      <c r="B143" s="13" t="s">
        <v>190</v>
      </c>
      <c r="C143" s="8"/>
      <c r="D143" s="24">
        <f t="shared" si="36"/>
        <v>59.259</v>
      </c>
      <c r="E143" s="25">
        <f>SUM(E144)</f>
        <v>0</v>
      </c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>
        <f t="shared" si="37"/>
        <v>59.259</v>
      </c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  <c r="AJ143" s="25">
        <f t="shared" si="37"/>
        <v>0</v>
      </c>
      <c r="AK143" s="62"/>
      <c r="AL143" s="21"/>
      <c r="AM143" s="21"/>
      <c r="AN143" s="21"/>
      <c r="AO143" s="21"/>
      <c r="AZ143" s="1"/>
      <c r="BA143" s="1"/>
      <c r="BB143" s="1"/>
      <c r="BC143" s="1"/>
      <c r="BD143" s="1"/>
      <c r="BE143" s="1"/>
      <c r="BF143" s="1"/>
      <c r="BG143" s="1"/>
    </row>
    <row r="144" spans="1:59" ht="19.5" customHeight="1">
      <c r="A144" s="3"/>
      <c r="B144" s="9" t="s">
        <v>116</v>
      </c>
      <c r="C144" s="8"/>
      <c r="D144" s="26">
        <f t="shared" si="36"/>
        <v>59.259</v>
      </c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>
        <v>59.259</v>
      </c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63"/>
      <c r="AL144" s="21"/>
      <c r="AM144" s="21"/>
      <c r="AN144" s="21"/>
      <c r="AO144" s="21"/>
      <c r="AZ144" s="1"/>
      <c r="BA144" s="1"/>
      <c r="BB144" s="1"/>
      <c r="BC144" s="1"/>
      <c r="BD144" s="1"/>
      <c r="BE144" s="1"/>
      <c r="BF144" s="1"/>
      <c r="BG144" s="1"/>
    </row>
    <row r="145" spans="1:59" ht="30.75" customHeight="1">
      <c r="A145" s="6" t="s">
        <v>201</v>
      </c>
      <c r="B145" s="13" t="s">
        <v>202</v>
      </c>
      <c r="C145" s="8"/>
      <c r="D145" s="24">
        <f t="shared" si="36"/>
        <v>0</v>
      </c>
      <c r="E145" s="25">
        <f>SUM(E146)</f>
        <v>0</v>
      </c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>
        <f t="shared" si="37"/>
        <v>0</v>
      </c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  <c r="AJ145" s="25">
        <f t="shared" si="37"/>
        <v>0</v>
      </c>
      <c r="AK145" s="62"/>
      <c r="AL145" s="21"/>
      <c r="AM145" s="21"/>
      <c r="AN145" s="21"/>
      <c r="AO145" s="21"/>
      <c r="AZ145" s="1"/>
      <c r="BA145" s="1"/>
      <c r="BB145" s="1"/>
      <c r="BC145" s="1"/>
      <c r="BD145" s="1"/>
      <c r="BE145" s="1"/>
      <c r="BF145" s="1"/>
      <c r="BG145" s="1"/>
    </row>
    <row r="146" spans="1:59" ht="19.5" customHeight="1">
      <c r="A146" s="3"/>
      <c r="B146" s="9" t="s">
        <v>93</v>
      </c>
      <c r="C146" s="8"/>
      <c r="D146" s="26">
        <f t="shared" si="36"/>
        <v>0</v>
      </c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7"/>
      <c r="AH146" s="27"/>
      <c r="AI146" s="27"/>
      <c r="AJ146" s="27"/>
      <c r="AK146" s="63"/>
      <c r="AL146" s="21"/>
      <c r="AM146" s="21"/>
      <c r="AN146" s="21"/>
      <c r="AO146" s="21"/>
      <c r="AZ146" s="1"/>
      <c r="BA146" s="1"/>
      <c r="BB146" s="1"/>
      <c r="BC146" s="1"/>
      <c r="BD146" s="1"/>
      <c r="BE146" s="1"/>
      <c r="BF146" s="1"/>
      <c r="BG146" s="1"/>
    </row>
    <row r="147" spans="1:59" ht="33" customHeight="1">
      <c r="A147" s="6" t="s">
        <v>204</v>
      </c>
      <c r="B147" s="13" t="s">
        <v>205</v>
      </c>
      <c r="C147" s="8"/>
      <c r="D147" s="24">
        <f t="shared" si="36"/>
        <v>12.353000000000002</v>
      </c>
      <c r="E147" s="25">
        <f>SUM(E148:E150)</f>
        <v>0</v>
      </c>
      <c r="F147" s="25">
        <f t="shared" ref="F147:AJ147" si="38">SUM(F148:F150)</f>
        <v>0</v>
      </c>
      <c r="G147" s="25">
        <f t="shared" si="38"/>
        <v>0</v>
      </c>
      <c r="H147" s="25">
        <f t="shared" si="38"/>
        <v>0</v>
      </c>
      <c r="I147" s="25">
        <f t="shared" si="38"/>
        <v>0</v>
      </c>
      <c r="J147" s="25">
        <f t="shared" si="38"/>
        <v>0</v>
      </c>
      <c r="K147" s="25">
        <f t="shared" si="38"/>
        <v>0</v>
      </c>
      <c r="L147" s="25">
        <f t="shared" si="38"/>
        <v>0</v>
      </c>
      <c r="M147" s="25">
        <f t="shared" si="38"/>
        <v>0</v>
      </c>
      <c r="N147" s="25">
        <f t="shared" si="38"/>
        <v>0</v>
      </c>
      <c r="O147" s="25">
        <f t="shared" si="38"/>
        <v>0</v>
      </c>
      <c r="P147" s="25">
        <f t="shared" si="38"/>
        <v>0</v>
      </c>
      <c r="Q147" s="25">
        <f t="shared" si="38"/>
        <v>0</v>
      </c>
      <c r="R147" s="25">
        <f t="shared" si="38"/>
        <v>0</v>
      </c>
      <c r="S147" s="25">
        <f t="shared" si="38"/>
        <v>0</v>
      </c>
      <c r="T147" s="25">
        <f t="shared" si="38"/>
        <v>12.353000000000002</v>
      </c>
      <c r="U147" s="25">
        <f t="shared" si="38"/>
        <v>0</v>
      </c>
      <c r="V147" s="25">
        <f t="shared" si="38"/>
        <v>0</v>
      </c>
      <c r="W147" s="25">
        <f t="shared" si="38"/>
        <v>0</v>
      </c>
      <c r="X147" s="25">
        <f t="shared" si="38"/>
        <v>0</v>
      </c>
      <c r="Y147" s="25">
        <f t="shared" si="38"/>
        <v>0</v>
      </c>
      <c r="Z147" s="25">
        <f t="shared" si="38"/>
        <v>0</v>
      </c>
      <c r="AA147" s="25">
        <f t="shared" si="38"/>
        <v>0</v>
      </c>
      <c r="AB147" s="25">
        <f t="shared" si="38"/>
        <v>0</v>
      </c>
      <c r="AC147" s="25">
        <f t="shared" si="38"/>
        <v>0</v>
      </c>
      <c r="AD147" s="25">
        <f t="shared" si="38"/>
        <v>0</v>
      </c>
      <c r="AE147" s="25">
        <f t="shared" si="38"/>
        <v>0</v>
      </c>
      <c r="AF147" s="25">
        <f t="shared" si="38"/>
        <v>0</v>
      </c>
      <c r="AG147" s="25">
        <f t="shared" si="38"/>
        <v>0</v>
      </c>
      <c r="AH147" s="25">
        <f t="shared" si="38"/>
        <v>0</v>
      </c>
      <c r="AI147" s="25">
        <f t="shared" si="38"/>
        <v>0</v>
      </c>
      <c r="AJ147" s="25">
        <f t="shared" si="38"/>
        <v>0</v>
      </c>
      <c r="AK147" s="63"/>
      <c r="AL147" s="21"/>
      <c r="AM147" s="21"/>
      <c r="AN147" s="21"/>
      <c r="AO147" s="21"/>
      <c r="AZ147" s="1"/>
      <c r="BA147" s="1"/>
      <c r="BB147" s="1"/>
      <c r="BC147" s="1"/>
      <c r="BD147" s="1"/>
      <c r="BE147" s="1"/>
      <c r="BF147" s="1"/>
      <c r="BG147" s="1"/>
    </row>
    <row r="148" spans="1:59" ht="19.5" customHeight="1">
      <c r="A148" s="3"/>
      <c r="B148" s="9" t="s">
        <v>90</v>
      </c>
      <c r="C148" s="8"/>
      <c r="D148" s="26">
        <f t="shared" si="36"/>
        <v>3.6360000000000001</v>
      </c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>
        <v>3.6360000000000001</v>
      </c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27"/>
      <c r="AH148" s="27"/>
      <c r="AI148" s="27"/>
      <c r="AJ148" s="27"/>
      <c r="AK148" s="63"/>
      <c r="AL148" s="21"/>
      <c r="AM148" s="21"/>
      <c r="AN148" s="21"/>
      <c r="AO148" s="21"/>
      <c r="AZ148" s="1"/>
      <c r="BA148" s="1"/>
      <c r="BB148" s="1"/>
      <c r="BC148" s="1"/>
      <c r="BD148" s="1"/>
      <c r="BE148" s="1"/>
      <c r="BF148" s="1"/>
      <c r="BG148" s="1"/>
    </row>
    <row r="149" spans="1:59" ht="19.5" customHeight="1">
      <c r="A149" s="3"/>
      <c r="B149" s="9" t="s">
        <v>104</v>
      </c>
      <c r="C149" s="8"/>
      <c r="D149" s="26">
        <f t="shared" si="36"/>
        <v>3.6360000000000001</v>
      </c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>
        <v>3.6360000000000001</v>
      </c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  <c r="AK149" s="63"/>
      <c r="AL149" s="21"/>
      <c r="AM149" s="21"/>
      <c r="AN149" s="21"/>
      <c r="AO149" s="21"/>
      <c r="AZ149" s="1"/>
      <c r="BA149" s="1"/>
      <c r="BB149" s="1"/>
      <c r="BC149" s="1"/>
      <c r="BD149" s="1"/>
      <c r="BE149" s="1"/>
      <c r="BF149" s="1"/>
      <c r="BG149" s="1"/>
    </row>
    <row r="150" spans="1:59" ht="19.5" customHeight="1">
      <c r="A150" s="3"/>
      <c r="B150" s="9" t="s">
        <v>95</v>
      </c>
      <c r="C150" s="8"/>
      <c r="D150" s="26">
        <f t="shared" si="36"/>
        <v>5.0810000000000004</v>
      </c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>
        <v>5.0810000000000004</v>
      </c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27"/>
      <c r="AJ150" s="27"/>
      <c r="AK150" s="63"/>
      <c r="AL150" s="21"/>
      <c r="AM150" s="21"/>
      <c r="AN150" s="21"/>
      <c r="AO150" s="21"/>
      <c r="AZ150" s="1"/>
      <c r="BA150" s="1"/>
      <c r="BB150" s="1"/>
      <c r="BC150" s="1"/>
      <c r="BD150" s="1"/>
      <c r="BE150" s="1"/>
      <c r="BF150" s="1"/>
      <c r="BG150" s="1"/>
    </row>
    <row r="151" spans="1:59" ht="33" customHeight="1">
      <c r="A151" s="6" t="s">
        <v>221</v>
      </c>
      <c r="B151" s="13" t="s">
        <v>226</v>
      </c>
      <c r="C151" s="8"/>
      <c r="D151" s="24">
        <f>SUM(E151:AJ151)</f>
        <v>25.24</v>
      </c>
      <c r="E151" s="25">
        <f t="shared" ref="E151:S151" si="39">E152</f>
        <v>0</v>
      </c>
      <c r="F151" s="25">
        <f t="shared" si="39"/>
        <v>0</v>
      </c>
      <c r="G151" s="25">
        <f t="shared" si="39"/>
        <v>0</v>
      </c>
      <c r="H151" s="25">
        <f t="shared" si="39"/>
        <v>0</v>
      </c>
      <c r="I151" s="25">
        <f t="shared" si="39"/>
        <v>0</v>
      </c>
      <c r="J151" s="25">
        <f t="shared" si="39"/>
        <v>0</v>
      </c>
      <c r="K151" s="25">
        <f t="shared" si="39"/>
        <v>0</v>
      </c>
      <c r="L151" s="25">
        <f t="shared" si="39"/>
        <v>0</v>
      </c>
      <c r="M151" s="25">
        <f t="shared" si="39"/>
        <v>0</v>
      </c>
      <c r="N151" s="25">
        <f t="shared" si="39"/>
        <v>0</v>
      </c>
      <c r="O151" s="25">
        <f t="shared" si="39"/>
        <v>0</v>
      </c>
      <c r="P151" s="25">
        <f t="shared" si="39"/>
        <v>0</v>
      </c>
      <c r="Q151" s="25">
        <f t="shared" si="39"/>
        <v>0</v>
      </c>
      <c r="R151" s="25">
        <f t="shared" si="39"/>
        <v>0</v>
      </c>
      <c r="S151" s="25">
        <f t="shared" si="39"/>
        <v>0</v>
      </c>
      <c r="T151" s="25">
        <f>T152</f>
        <v>25.24</v>
      </c>
      <c r="U151" s="25">
        <f t="shared" ref="U151:AJ151" si="40">U152</f>
        <v>0</v>
      </c>
      <c r="V151" s="25">
        <f t="shared" si="40"/>
        <v>0</v>
      </c>
      <c r="W151" s="25">
        <f t="shared" si="40"/>
        <v>0</v>
      </c>
      <c r="X151" s="25">
        <f t="shared" si="40"/>
        <v>0</v>
      </c>
      <c r="Y151" s="25">
        <f t="shared" si="40"/>
        <v>0</v>
      </c>
      <c r="Z151" s="25">
        <f t="shared" si="40"/>
        <v>0</v>
      </c>
      <c r="AA151" s="25">
        <f t="shared" si="40"/>
        <v>0</v>
      </c>
      <c r="AB151" s="25">
        <f t="shared" si="40"/>
        <v>0</v>
      </c>
      <c r="AC151" s="25">
        <f t="shared" si="40"/>
        <v>0</v>
      </c>
      <c r="AD151" s="25">
        <f t="shared" si="40"/>
        <v>0</v>
      </c>
      <c r="AE151" s="25">
        <f t="shared" si="40"/>
        <v>0</v>
      </c>
      <c r="AF151" s="25">
        <f t="shared" si="40"/>
        <v>0</v>
      </c>
      <c r="AG151" s="25">
        <f t="shared" si="40"/>
        <v>0</v>
      </c>
      <c r="AH151" s="25">
        <f t="shared" si="40"/>
        <v>0</v>
      </c>
      <c r="AI151" s="25">
        <f t="shared" si="40"/>
        <v>0</v>
      </c>
      <c r="AJ151" s="25">
        <f t="shared" si="40"/>
        <v>0</v>
      </c>
      <c r="AK151" s="63"/>
      <c r="AL151" s="21"/>
      <c r="AM151" s="21"/>
      <c r="AN151" s="21"/>
      <c r="AO151" s="21"/>
      <c r="AZ151" s="1"/>
      <c r="BA151" s="1"/>
      <c r="BB151" s="1"/>
      <c r="BC151" s="1"/>
      <c r="BD151" s="1"/>
      <c r="BE151" s="1"/>
      <c r="BF151" s="1"/>
      <c r="BG151" s="1"/>
    </row>
    <row r="152" spans="1:59" ht="19.5" customHeight="1">
      <c r="A152" s="3"/>
      <c r="B152" s="9" t="s">
        <v>123</v>
      </c>
      <c r="C152" s="8"/>
      <c r="D152" s="26">
        <f>SUM(E152:AJ152)</f>
        <v>25.24</v>
      </c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>
        <v>25.24</v>
      </c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63"/>
      <c r="AL152" s="21"/>
      <c r="AM152" s="21"/>
      <c r="AN152" s="21"/>
      <c r="AO152" s="21"/>
      <c r="AZ152" s="1"/>
      <c r="BA152" s="1"/>
      <c r="BB152" s="1"/>
      <c r="BC152" s="1"/>
      <c r="BD152" s="1"/>
      <c r="BE152" s="1"/>
      <c r="BF152" s="1"/>
      <c r="BG152" s="1"/>
    </row>
    <row r="153" spans="1:59" ht="28.5">
      <c r="A153" s="3" t="s">
        <v>21</v>
      </c>
      <c r="B153" s="4" t="s">
        <v>10</v>
      </c>
      <c r="C153" s="5" t="s">
        <v>6</v>
      </c>
      <c r="D153" s="24">
        <f t="shared" si="36"/>
        <v>3442.48794</v>
      </c>
      <c r="E153" s="24">
        <f t="shared" ref="E153:AJ153" si="41">E154+E158+E163+E174+E177+E181+E194+E197+E208+E204+E220+E222+E224+E226</f>
        <v>2739.5810000000001</v>
      </c>
      <c r="F153" s="24">
        <f t="shared" si="41"/>
        <v>0</v>
      </c>
      <c r="G153" s="24">
        <f t="shared" si="41"/>
        <v>0</v>
      </c>
      <c r="H153" s="24">
        <f t="shared" si="41"/>
        <v>0</v>
      </c>
      <c r="I153" s="24">
        <f t="shared" si="41"/>
        <v>0</v>
      </c>
      <c r="J153" s="24">
        <f t="shared" si="41"/>
        <v>0</v>
      </c>
      <c r="K153" s="24">
        <f t="shared" si="41"/>
        <v>0</v>
      </c>
      <c r="L153" s="24">
        <f t="shared" si="41"/>
        <v>0</v>
      </c>
      <c r="M153" s="24">
        <f t="shared" si="41"/>
        <v>0</v>
      </c>
      <c r="N153" s="24">
        <f t="shared" si="41"/>
        <v>0</v>
      </c>
      <c r="O153" s="24">
        <f t="shared" si="41"/>
        <v>0</v>
      </c>
      <c r="P153" s="24">
        <f t="shared" si="41"/>
        <v>0</v>
      </c>
      <c r="Q153" s="24">
        <f t="shared" si="41"/>
        <v>0</v>
      </c>
      <c r="R153" s="24">
        <f t="shared" si="41"/>
        <v>0</v>
      </c>
      <c r="S153" s="24">
        <f t="shared" si="41"/>
        <v>0</v>
      </c>
      <c r="T153" s="24">
        <f t="shared" si="41"/>
        <v>702.90694000000008</v>
      </c>
      <c r="U153" s="24">
        <f t="shared" si="41"/>
        <v>0</v>
      </c>
      <c r="V153" s="24">
        <f t="shared" si="41"/>
        <v>0</v>
      </c>
      <c r="W153" s="24">
        <f t="shared" si="41"/>
        <v>0</v>
      </c>
      <c r="X153" s="24">
        <f t="shared" si="41"/>
        <v>0</v>
      </c>
      <c r="Y153" s="24">
        <f t="shared" si="41"/>
        <v>0</v>
      </c>
      <c r="Z153" s="24">
        <f t="shared" si="41"/>
        <v>0</v>
      </c>
      <c r="AA153" s="24">
        <f t="shared" si="41"/>
        <v>0</v>
      </c>
      <c r="AB153" s="24">
        <f t="shared" si="41"/>
        <v>0</v>
      </c>
      <c r="AC153" s="24">
        <f t="shared" si="41"/>
        <v>0</v>
      </c>
      <c r="AD153" s="24">
        <f t="shared" si="41"/>
        <v>0</v>
      </c>
      <c r="AE153" s="24">
        <f t="shared" si="41"/>
        <v>0</v>
      </c>
      <c r="AF153" s="24">
        <f t="shared" si="41"/>
        <v>0</v>
      </c>
      <c r="AG153" s="24">
        <f t="shared" si="41"/>
        <v>0</v>
      </c>
      <c r="AH153" s="24">
        <f t="shared" si="41"/>
        <v>0</v>
      </c>
      <c r="AI153" s="24">
        <f t="shared" si="41"/>
        <v>0</v>
      </c>
      <c r="AJ153" s="24">
        <f t="shared" si="41"/>
        <v>0</v>
      </c>
      <c r="AK153" s="64"/>
      <c r="AL153" s="21"/>
      <c r="AM153" s="21"/>
      <c r="AN153" s="21"/>
      <c r="AO153" s="21"/>
      <c r="AX153" s="1">
        <v>734.625</v>
      </c>
      <c r="AY153" s="37">
        <f>T153-AX153</f>
        <v>-31.718059999999923</v>
      </c>
      <c r="AZ153" s="1"/>
      <c r="BA153" s="1"/>
      <c r="BB153" s="1"/>
      <c r="BC153" s="1"/>
      <c r="BD153" s="1"/>
      <c r="BE153" s="1"/>
      <c r="BF153" s="1"/>
      <c r="BG153" s="1"/>
    </row>
    <row r="154" spans="1:59" ht="45.75">
      <c r="A154" s="6" t="s">
        <v>25</v>
      </c>
      <c r="B154" s="7" t="s">
        <v>12</v>
      </c>
      <c r="C154" s="8"/>
      <c r="D154" s="24">
        <f t="shared" si="36"/>
        <v>110.125</v>
      </c>
      <c r="E154" s="25">
        <f t="shared" ref="E154:AJ154" si="42">SUM(E155:E157)</f>
        <v>110.125</v>
      </c>
      <c r="F154" s="25">
        <f t="shared" si="42"/>
        <v>0</v>
      </c>
      <c r="G154" s="25">
        <f t="shared" si="42"/>
        <v>0</v>
      </c>
      <c r="H154" s="25">
        <f t="shared" si="42"/>
        <v>0</v>
      </c>
      <c r="I154" s="25">
        <f t="shared" si="42"/>
        <v>0</v>
      </c>
      <c r="J154" s="25">
        <f t="shared" si="42"/>
        <v>0</v>
      </c>
      <c r="K154" s="25">
        <f t="shared" si="42"/>
        <v>0</v>
      </c>
      <c r="L154" s="25">
        <f t="shared" si="42"/>
        <v>0</v>
      </c>
      <c r="M154" s="25">
        <f t="shared" si="42"/>
        <v>0</v>
      </c>
      <c r="N154" s="25">
        <f t="shared" si="42"/>
        <v>0</v>
      </c>
      <c r="O154" s="25">
        <f t="shared" si="42"/>
        <v>0</v>
      </c>
      <c r="P154" s="25">
        <f t="shared" si="42"/>
        <v>0</v>
      </c>
      <c r="Q154" s="25">
        <f t="shared" si="42"/>
        <v>0</v>
      </c>
      <c r="R154" s="25">
        <f t="shared" si="42"/>
        <v>0</v>
      </c>
      <c r="S154" s="25">
        <f t="shared" si="42"/>
        <v>0</v>
      </c>
      <c r="T154" s="25">
        <f t="shared" si="42"/>
        <v>0</v>
      </c>
      <c r="U154" s="25">
        <f t="shared" si="42"/>
        <v>0</v>
      </c>
      <c r="V154" s="25">
        <f t="shared" si="42"/>
        <v>0</v>
      </c>
      <c r="W154" s="25">
        <f t="shared" si="42"/>
        <v>0</v>
      </c>
      <c r="X154" s="25">
        <f t="shared" si="42"/>
        <v>0</v>
      </c>
      <c r="Y154" s="25">
        <f t="shared" si="42"/>
        <v>0</v>
      </c>
      <c r="Z154" s="25">
        <f t="shared" si="42"/>
        <v>0</v>
      </c>
      <c r="AA154" s="25">
        <f t="shared" si="42"/>
        <v>0</v>
      </c>
      <c r="AB154" s="25">
        <f t="shared" si="42"/>
        <v>0</v>
      </c>
      <c r="AC154" s="25">
        <f t="shared" si="42"/>
        <v>0</v>
      </c>
      <c r="AD154" s="25">
        <f t="shared" si="42"/>
        <v>0</v>
      </c>
      <c r="AE154" s="25">
        <f t="shared" si="42"/>
        <v>0</v>
      </c>
      <c r="AF154" s="25">
        <f t="shared" si="42"/>
        <v>0</v>
      </c>
      <c r="AG154" s="25">
        <f t="shared" si="42"/>
        <v>0</v>
      </c>
      <c r="AH154" s="25">
        <f t="shared" si="42"/>
        <v>0</v>
      </c>
      <c r="AI154" s="25">
        <f t="shared" si="42"/>
        <v>0</v>
      </c>
      <c r="AJ154" s="25">
        <f t="shared" si="42"/>
        <v>0</v>
      </c>
      <c r="AK154" s="62"/>
      <c r="AL154" s="21"/>
      <c r="AM154" s="21"/>
      <c r="AN154" s="21"/>
      <c r="AO154" s="21"/>
      <c r="AZ154" s="1"/>
      <c r="BA154" s="1"/>
      <c r="BB154" s="1"/>
      <c r="BC154" s="1"/>
      <c r="BD154" s="1"/>
      <c r="BE154" s="1"/>
      <c r="BF154" s="1"/>
      <c r="BG154" s="1"/>
    </row>
    <row r="155" spans="1:59" ht="18.75">
      <c r="A155" s="8"/>
      <c r="B155" s="9" t="s">
        <v>91</v>
      </c>
      <c r="C155" s="8"/>
      <c r="D155" s="26">
        <f t="shared" si="36"/>
        <v>30</v>
      </c>
      <c r="E155" s="27">
        <v>30</v>
      </c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63"/>
      <c r="AL155" s="21"/>
      <c r="AM155" s="21"/>
      <c r="AN155" s="21"/>
      <c r="AO155" s="21"/>
      <c r="AZ155" s="1"/>
      <c r="BA155" s="1"/>
      <c r="BB155" s="1"/>
      <c r="BC155" s="1"/>
      <c r="BD155" s="1"/>
      <c r="BE155" s="1"/>
      <c r="BF155" s="1"/>
      <c r="BG155" s="1"/>
    </row>
    <row r="156" spans="1:59" ht="18.75">
      <c r="A156" s="8"/>
      <c r="B156" s="9" t="s">
        <v>96</v>
      </c>
      <c r="C156" s="8"/>
      <c r="D156" s="26">
        <f t="shared" si="36"/>
        <v>0</v>
      </c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63"/>
      <c r="AL156" s="21"/>
      <c r="AM156" s="21"/>
      <c r="AN156" s="21"/>
      <c r="AO156" s="21"/>
      <c r="AZ156" s="1"/>
      <c r="BA156" s="1"/>
      <c r="BB156" s="1"/>
      <c r="BC156" s="1"/>
      <c r="BD156" s="1"/>
      <c r="BE156" s="1"/>
      <c r="BF156" s="1"/>
      <c r="BG156" s="1"/>
    </row>
    <row r="157" spans="1:59" ht="18.75">
      <c r="A157" s="8"/>
      <c r="B157" s="9" t="s">
        <v>100</v>
      </c>
      <c r="C157" s="8"/>
      <c r="D157" s="26">
        <f t="shared" si="36"/>
        <v>80.125</v>
      </c>
      <c r="E157" s="27">
        <v>80.125</v>
      </c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63"/>
      <c r="AL157" s="21"/>
      <c r="AM157" s="21"/>
      <c r="AN157" s="21"/>
      <c r="AO157" s="21"/>
      <c r="AZ157" s="1"/>
      <c r="BA157" s="1"/>
      <c r="BB157" s="1"/>
      <c r="BC157" s="1"/>
      <c r="BD157" s="1"/>
      <c r="BE157" s="1"/>
      <c r="BF157" s="1"/>
      <c r="BG157" s="1"/>
    </row>
    <row r="158" spans="1:59" ht="45.75">
      <c r="A158" s="6" t="s">
        <v>27</v>
      </c>
      <c r="B158" s="7" t="s">
        <v>15</v>
      </c>
      <c r="C158" s="8"/>
      <c r="D158" s="24">
        <f t="shared" si="36"/>
        <v>91.254000000000005</v>
      </c>
      <c r="E158" s="25">
        <f>SUM(E159:E162)</f>
        <v>91.254000000000005</v>
      </c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>
        <f>SUM(T159:T162)</f>
        <v>0</v>
      </c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  <c r="AG158" s="25"/>
      <c r="AH158" s="25"/>
      <c r="AI158" s="25"/>
      <c r="AJ158" s="25">
        <f>SUM(AJ159:AJ162)</f>
        <v>0</v>
      </c>
      <c r="AK158" s="62"/>
      <c r="AL158" s="21"/>
      <c r="AM158" s="21"/>
      <c r="AN158" s="21"/>
      <c r="AO158" s="21"/>
      <c r="AZ158" s="1"/>
      <c r="BA158" s="1"/>
      <c r="BB158" s="1"/>
      <c r="BC158" s="1"/>
      <c r="BD158" s="1"/>
      <c r="BE158" s="1"/>
      <c r="BF158" s="1"/>
      <c r="BG158" s="1"/>
    </row>
    <row r="159" spans="1:59" ht="18.75">
      <c r="A159" s="8"/>
      <c r="B159" s="9" t="s">
        <v>101</v>
      </c>
      <c r="C159" s="8"/>
      <c r="D159" s="26">
        <f t="shared" si="36"/>
        <v>30</v>
      </c>
      <c r="E159" s="27">
        <v>30</v>
      </c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/>
      <c r="AJ159" s="27"/>
      <c r="AK159" s="63"/>
      <c r="AL159" s="21"/>
      <c r="AM159" s="21"/>
      <c r="AN159" s="21"/>
      <c r="AO159" s="21"/>
      <c r="AZ159" s="1"/>
      <c r="BA159" s="1"/>
      <c r="BB159" s="1"/>
      <c r="BC159" s="1"/>
      <c r="BD159" s="1"/>
      <c r="BE159" s="1"/>
      <c r="BF159" s="1"/>
      <c r="BG159" s="1"/>
    </row>
    <row r="160" spans="1:59" ht="18.75">
      <c r="A160" s="8"/>
      <c r="B160" s="9" t="s">
        <v>106</v>
      </c>
      <c r="C160" s="8"/>
      <c r="D160" s="26">
        <f t="shared" si="36"/>
        <v>15</v>
      </c>
      <c r="E160" s="27">
        <v>15</v>
      </c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63"/>
      <c r="AL160" s="21"/>
      <c r="AM160" s="21"/>
      <c r="AN160" s="21"/>
      <c r="AO160" s="21"/>
      <c r="AZ160" s="1"/>
      <c r="BA160" s="1"/>
      <c r="BB160" s="1"/>
      <c r="BC160" s="1"/>
      <c r="BD160" s="1"/>
      <c r="BE160" s="1"/>
      <c r="BF160" s="1"/>
      <c r="BG160" s="1"/>
    </row>
    <row r="161" spans="1:59" ht="18.75">
      <c r="A161" s="8"/>
      <c r="B161" s="9" t="s">
        <v>104</v>
      </c>
      <c r="C161" s="8"/>
      <c r="D161" s="26">
        <f t="shared" si="36"/>
        <v>15</v>
      </c>
      <c r="E161" s="27">
        <v>15</v>
      </c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63"/>
      <c r="AL161" s="21"/>
      <c r="AM161" s="21"/>
      <c r="AN161" s="21"/>
      <c r="AO161" s="21"/>
      <c r="AZ161" s="1"/>
      <c r="BA161" s="1"/>
      <c r="BB161" s="1"/>
      <c r="BC161" s="1"/>
      <c r="BD161" s="1"/>
      <c r="BE161" s="1"/>
      <c r="BF161" s="1"/>
      <c r="BG161" s="1"/>
    </row>
    <row r="162" spans="1:59" ht="18.75">
      <c r="A162" s="8"/>
      <c r="B162" s="9" t="s">
        <v>109</v>
      </c>
      <c r="C162" s="8"/>
      <c r="D162" s="26">
        <f t="shared" si="36"/>
        <v>31.254000000000001</v>
      </c>
      <c r="E162" s="27">
        <v>31.254000000000001</v>
      </c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63"/>
      <c r="AL162" s="21"/>
      <c r="AM162" s="21"/>
      <c r="AN162" s="21"/>
      <c r="AO162" s="21"/>
      <c r="AZ162" s="1"/>
      <c r="BA162" s="1"/>
      <c r="BB162" s="1"/>
      <c r="BC162" s="1"/>
      <c r="BD162" s="1"/>
      <c r="BE162" s="1"/>
      <c r="BF162" s="1"/>
      <c r="BG162" s="1"/>
    </row>
    <row r="163" spans="1:59" ht="60.75">
      <c r="A163" s="6" t="s">
        <v>28</v>
      </c>
      <c r="B163" s="7" t="s">
        <v>139</v>
      </c>
      <c r="C163" s="8"/>
      <c r="D163" s="24">
        <f t="shared" si="36"/>
        <v>452.33500000000004</v>
      </c>
      <c r="E163" s="25">
        <f>SUM(E164:E173)</f>
        <v>452.33500000000004</v>
      </c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>
        <f t="shared" ref="T163:AJ163" si="43">SUM(T164:T173)</f>
        <v>0</v>
      </c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  <c r="AG163" s="25"/>
      <c r="AH163" s="25"/>
      <c r="AI163" s="25"/>
      <c r="AJ163" s="25">
        <f t="shared" si="43"/>
        <v>0</v>
      </c>
      <c r="AK163" s="62"/>
      <c r="AL163" s="21"/>
      <c r="AM163" s="21"/>
      <c r="AN163" s="21"/>
      <c r="AO163" s="21"/>
      <c r="AZ163" s="1"/>
      <c r="BA163" s="1"/>
      <c r="BB163" s="1"/>
      <c r="BC163" s="1"/>
      <c r="BD163" s="1"/>
      <c r="BE163" s="1"/>
      <c r="BF163" s="1"/>
      <c r="BG163" s="1"/>
    </row>
    <row r="164" spans="1:59" ht="18.75">
      <c r="A164" s="8"/>
      <c r="B164" s="11" t="s">
        <v>98</v>
      </c>
      <c r="C164" s="8"/>
      <c r="D164" s="26">
        <f t="shared" si="36"/>
        <v>84.504000000000005</v>
      </c>
      <c r="E164" s="27">
        <v>84.504000000000005</v>
      </c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7"/>
      <c r="AI164" s="27"/>
      <c r="AJ164" s="27"/>
      <c r="AK164" s="63"/>
      <c r="AL164" s="21"/>
      <c r="AM164" s="21"/>
      <c r="AN164" s="21"/>
      <c r="AO164" s="21"/>
      <c r="AZ164" s="1"/>
      <c r="BA164" s="1"/>
      <c r="BB164" s="1"/>
      <c r="BC164" s="1"/>
      <c r="BD164" s="1"/>
      <c r="BE164" s="1"/>
      <c r="BF164" s="1"/>
      <c r="BG164" s="1"/>
    </row>
    <row r="165" spans="1:59" ht="30">
      <c r="A165" s="8"/>
      <c r="B165" s="9" t="s">
        <v>146</v>
      </c>
      <c r="C165" s="8"/>
      <c r="D165" s="26">
        <f t="shared" si="36"/>
        <v>40</v>
      </c>
      <c r="E165" s="27">
        <v>40</v>
      </c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63"/>
      <c r="AL165" s="21"/>
      <c r="AM165" s="21"/>
      <c r="AN165" s="21"/>
      <c r="AO165" s="21"/>
      <c r="AZ165" s="1"/>
      <c r="BA165" s="1"/>
      <c r="BB165" s="1"/>
      <c r="BC165" s="1"/>
      <c r="BD165" s="1"/>
      <c r="BE165" s="1"/>
      <c r="BF165" s="1"/>
      <c r="BG165" s="1"/>
    </row>
    <row r="166" spans="1:59" ht="18.75">
      <c r="A166" s="8"/>
      <c r="B166" s="9" t="s">
        <v>111</v>
      </c>
      <c r="C166" s="8"/>
      <c r="D166" s="26">
        <f t="shared" si="36"/>
        <v>58.932000000000002</v>
      </c>
      <c r="E166" s="27">
        <v>58.932000000000002</v>
      </c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63"/>
      <c r="AL166" s="21"/>
      <c r="AM166" s="21"/>
      <c r="AN166" s="21"/>
      <c r="AO166" s="21"/>
      <c r="AZ166" s="1"/>
      <c r="BA166" s="1"/>
      <c r="BB166" s="1"/>
      <c r="BC166" s="1"/>
      <c r="BD166" s="1"/>
      <c r="BE166" s="1"/>
      <c r="BF166" s="1"/>
      <c r="BG166" s="1"/>
    </row>
    <row r="167" spans="1:59" ht="18.75">
      <c r="A167" s="8"/>
      <c r="B167" s="9" t="s">
        <v>90</v>
      </c>
      <c r="C167" s="8"/>
      <c r="D167" s="26">
        <f t="shared" si="36"/>
        <v>68.897000000000006</v>
      </c>
      <c r="E167" s="27">
        <v>68.897000000000006</v>
      </c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/>
      <c r="AJ167" s="27"/>
      <c r="AK167" s="63"/>
      <c r="AL167" s="21"/>
      <c r="AM167" s="21"/>
      <c r="AN167" s="21"/>
      <c r="AO167" s="21"/>
      <c r="AZ167" s="1"/>
      <c r="BA167" s="1"/>
      <c r="BB167" s="1"/>
      <c r="BC167" s="1"/>
      <c r="BD167" s="1"/>
      <c r="BE167" s="1"/>
      <c r="BF167" s="1"/>
      <c r="BG167" s="1"/>
    </row>
    <row r="168" spans="1:59" ht="18.75">
      <c r="A168" s="8"/>
      <c r="B168" s="9" t="s">
        <v>113</v>
      </c>
      <c r="C168" s="8"/>
      <c r="D168" s="26">
        <f t="shared" si="36"/>
        <v>50.002000000000002</v>
      </c>
      <c r="E168" s="27">
        <v>50.002000000000002</v>
      </c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/>
      <c r="AJ168" s="27"/>
      <c r="AK168" s="63"/>
      <c r="AL168" s="21"/>
      <c r="AM168" s="21"/>
      <c r="AN168" s="21"/>
      <c r="AO168" s="21"/>
      <c r="AZ168" s="1"/>
      <c r="BA168" s="1"/>
      <c r="BB168" s="1"/>
      <c r="BC168" s="1"/>
      <c r="BD168" s="1"/>
      <c r="BE168" s="1"/>
      <c r="BF168" s="1"/>
      <c r="BG168" s="1"/>
    </row>
    <row r="169" spans="1:59" ht="18.75">
      <c r="A169" s="8"/>
      <c r="B169" s="9" t="s">
        <v>107</v>
      </c>
      <c r="C169" s="8"/>
      <c r="D169" s="26">
        <f t="shared" si="36"/>
        <v>25</v>
      </c>
      <c r="E169" s="27">
        <v>25</v>
      </c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63"/>
      <c r="AL169" s="21"/>
      <c r="AM169" s="21"/>
      <c r="AN169" s="21"/>
      <c r="AO169" s="21"/>
      <c r="AZ169" s="1"/>
      <c r="BA169" s="1"/>
      <c r="BB169" s="1"/>
      <c r="BC169" s="1"/>
      <c r="BD169" s="1"/>
      <c r="BE169" s="1"/>
      <c r="BF169" s="1"/>
      <c r="BG169" s="1"/>
    </row>
    <row r="170" spans="1:59" ht="18.75">
      <c r="A170" s="8"/>
      <c r="B170" s="9" t="s">
        <v>103</v>
      </c>
      <c r="C170" s="8"/>
      <c r="D170" s="26">
        <f t="shared" si="36"/>
        <v>25</v>
      </c>
      <c r="E170" s="27">
        <v>25</v>
      </c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  <c r="AJ170" s="27"/>
      <c r="AK170" s="63"/>
      <c r="AL170" s="21"/>
      <c r="AM170" s="21"/>
      <c r="AN170" s="21"/>
      <c r="AO170" s="21"/>
      <c r="AZ170" s="1"/>
      <c r="BA170" s="1"/>
      <c r="BB170" s="1"/>
      <c r="BC170" s="1"/>
      <c r="BD170" s="1"/>
      <c r="BE170" s="1"/>
      <c r="BF170" s="1"/>
      <c r="BG170" s="1"/>
    </row>
    <row r="171" spans="1:59" ht="18.75">
      <c r="A171" s="8"/>
      <c r="B171" s="9" t="s">
        <v>117</v>
      </c>
      <c r="C171" s="8"/>
      <c r="D171" s="26">
        <f t="shared" si="36"/>
        <v>25</v>
      </c>
      <c r="E171" s="27">
        <v>25</v>
      </c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63"/>
      <c r="AL171" s="21"/>
      <c r="AM171" s="21"/>
      <c r="AN171" s="21"/>
      <c r="AO171" s="21"/>
      <c r="AZ171" s="1"/>
      <c r="BA171" s="1"/>
      <c r="BB171" s="1"/>
      <c r="BC171" s="1"/>
      <c r="BD171" s="1"/>
      <c r="BE171" s="1"/>
      <c r="BF171" s="1"/>
      <c r="BG171" s="1"/>
    </row>
    <row r="172" spans="1:59" ht="18.75">
      <c r="A172" s="8"/>
      <c r="B172" s="9" t="s">
        <v>104</v>
      </c>
      <c r="C172" s="8"/>
      <c r="D172" s="26">
        <f t="shared" si="36"/>
        <v>25</v>
      </c>
      <c r="E172" s="27">
        <v>25</v>
      </c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63"/>
      <c r="AL172" s="21"/>
      <c r="AM172" s="21"/>
      <c r="AN172" s="21"/>
      <c r="AO172" s="21"/>
      <c r="AZ172" s="1"/>
      <c r="BA172" s="1"/>
      <c r="BB172" s="1"/>
      <c r="BC172" s="1"/>
      <c r="BD172" s="1"/>
      <c r="BE172" s="1"/>
      <c r="BF172" s="1"/>
      <c r="BG172" s="1"/>
    </row>
    <row r="173" spans="1:59" ht="18.75">
      <c r="A173" s="8"/>
      <c r="B173" s="9" t="s">
        <v>108</v>
      </c>
      <c r="C173" s="8"/>
      <c r="D173" s="26">
        <f t="shared" si="36"/>
        <v>50</v>
      </c>
      <c r="E173" s="27">
        <v>50</v>
      </c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/>
      <c r="AJ173" s="27"/>
      <c r="AK173" s="63"/>
      <c r="AL173" s="21"/>
      <c r="AM173" s="21"/>
      <c r="AN173" s="21"/>
      <c r="AO173" s="21"/>
      <c r="AZ173" s="1"/>
      <c r="BA173" s="1"/>
      <c r="BB173" s="1"/>
      <c r="BC173" s="1"/>
      <c r="BD173" s="1"/>
      <c r="BE173" s="1"/>
      <c r="BF173" s="1"/>
      <c r="BG173" s="1"/>
    </row>
    <row r="174" spans="1:59" ht="45.75">
      <c r="A174" s="6" t="s">
        <v>29</v>
      </c>
      <c r="B174" s="7" t="s">
        <v>141</v>
      </c>
      <c r="C174" s="8"/>
      <c r="D174" s="24">
        <f t="shared" si="36"/>
        <v>149.75</v>
      </c>
      <c r="E174" s="25">
        <f>SUM(E175:E176)</f>
        <v>149.75</v>
      </c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>
        <f>SUM(T175:T176)</f>
        <v>0</v>
      </c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  <c r="AG174" s="25"/>
      <c r="AH174" s="25"/>
      <c r="AI174" s="25"/>
      <c r="AJ174" s="25">
        <f>SUM(AJ175:AJ176)</f>
        <v>0</v>
      </c>
      <c r="AK174" s="62"/>
      <c r="AL174" s="21"/>
      <c r="AM174" s="21"/>
      <c r="AN174" s="21"/>
      <c r="AO174" s="21"/>
      <c r="AZ174" s="1"/>
      <c r="BA174" s="1"/>
      <c r="BB174" s="1"/>
      <c r="BC174" s="1"/>
      <c r="BD174" s="1"/>
      <c r="BE174" s="1"/>
      <c r="BF174" s="1"/>
      <c r="BG174" s="1"/>
    </row>
    <row r="175" spans="1:59" ht="18.75">
      <c r="A175" s="8"/>
      <c r="B175" s="9" t="s">
        <v>103</v>
      </c>
      <c r="C175" s="8"/>
      <c r="D175" s="26">
        <f t="shared" si="36"/>
        <v>50.75</v>
      </c>
      <c r="E175" s="27">
        <v>50.75</v>
      </c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/>
      <c r="AJ175" s="27"/>
      <c r="AK175" s="63"/>
      <c r="AL175" s="21"/>
      <c r="AM175" s="21"/>
      <c r="AN175" s="21"/>
      <c r="AO175" s="21"/>
      <c r="AZ175" s="1"/>
      <c r="BA175" s="1"/>
      <c r="BB175" s="1"/>
      <c r="BC175" s="1"/>
      <c r="BD175" s="1"/>
      <c r="BE175" s="1"/>
      <c r="BF175" s="1"/>
      <c r="BG175" s="1"/>
    </row>
    <row r="176" spans="1:59" ht="18.75">
      <c r="A176" s="8"/>
      <c r="B176" s="9" t="s">
        <v>110</v>
      </c>
      <c r="C176" s="8"/>
      <c r="D176" s="26">
        <f t="shared" si="36"/>
        <v>99</v>
      </c>
      <c r="E176" s="27">
        <v>99</v>
      </c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27"/>
      <c r="AH176" s="27"/>
      <c r="AI176" s="27"/>
      <c r="AJ176" s="27"/>
      <c r="AK176" s="63"/>
      <c r="AL176" s="21"/>
      <c r="AM176" s="21"/>
      <c r="AN176" s="21"/>
      <c r="AO176" s="21"/>
      <c r="AZ176" s="1"/>
      <c r="BA176" s="1"/>
      <c r="BB176" s="1"/>
      <c r="BC176" s="1"/>
      <c r="BD176" s="1"/>
      <c r="BE176" s="1"/>
      <c r="BF176" s="1"/>
      <c r="BG176" s="1"/>
    </row>
    <row r="177" spans="1:59" ht="64.5" customHeight="1">
      <c r="A177" s="6" t="s">
        <v>30</v>
      </c>
      <c r="B177" s="7" t="s">
        <v>142</v>
      </c>
      <c r="C177" s="8"/>
      <c r="D177" s="24">
        <f t="shared" si="36"/>
        <v>87.47</v>
      </c>
      <c r="E177" s="25">
        <f>SUM(E178:E180)</f>
        <v>87.47</v>
      </c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>
        <f>SUM(T178:T180)</f>
        <v>0</v>
      </c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  <c r="AG177" s="25"/>
      <c r="AH177" s="25"/>
      <c r="AI177" s="25"/>
      <c r="AJ177" s="25">
        <f>SUM(AJ178:AJ180)</f>
        <v>0</v>
      </c>
      <c r="AK177" s="62"/>
      <c r="AL177" s="21"/>
      <c r="AM177" s="21"/>
      <c r="AN177" s="21"/>
      <c r="AO177" s="21"/>
      <c r="AZ177" s="1"/>
      <c r="BA177" s="1"/>
      <c r="BB177" s="1"/>
      <c r="BC177" s="1"/>
      <c r="BD177" s="1"/>
      <c r="BE177" s="1"/>
      <c r="BF177" s="1"/>
      <c r="BG177" s="1"/>
    </row>
    <row r="178" spans="1:59" ht="18.75">
      <c r="A178" s="8"/>
      <c r="B178" s="9" t="s">
        <v>118</v>
      </c>
      <c r="C178" s="8"/>
      <c r="D178" s="26">
        <f t="shared" si="36"/>
        <v>25.939</v>
      </c>
      <c r="E178" s="27">
        <v>25.939</v>
      </c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63"/>
      <c r="AL178" s="21"/>
      <c r="AM178" s="21"/>
      <c r="AN178" s="21"/>
      <c r="AO178" s="21"/>
      <c r="AZ178" s="1"/>
      <c r="BA178" s="1"/>
      <c r="BB178" s="1"/>
      <c r="BC178" s="1"/>
      <c r="BD178" s="1"/>
      <c r="BE178" s="1"/>
      <c r="BF178" s="1"/>
      <c r="BG178" s="1"/>
    </row>
    <row r="179" spans="1:59" ht="18.75">
      <c r="A179" s="8"/>
      <c r="B179" s="9" t="s">
        <v>93</v>
      </c>
      <c r="C179" s="8"/>
      <c r="D179" s="26">
        <f t="shared" si="36"/>
        <v>61.530999999999999</v>
      </c>
      <c r="E179" s="27">
        <v>61.530999999999999</v>
      </c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  <c r="AH179" s="27"/>
      <c r="AI179" s="27"/>
      <c r="AJ179" s="27"/>
      <c r="AK179" s="63"/>
      <c r="AL179" s="21"/>
      <c r="AM179" s="21"/>
      <c r="AN179" s="21"/>
      <c r="AO179" s="21"/>
      <c r="AZ179" s="1"/>
      <c r="BA179" s="1"/>
      <c r="BB179" s="1"/>
      <c r="BC179" s="1"/>
      <c r="BD179" s="1"/>
      <c r="BE179" s="1"/>
      <c r="BF179" s="1"/>
      <c r="BG179" s="1"/>
    </row>
    <row r="180" spans="1:59" ht="18.75">
      <c r="A180" s="8"/>
      <c r="B180" s="9" t="s">
        <v>95</v>
      </c>
      <c r="C180" s="8"/>
      <c r="D180" s="26">
        <f t="shared" si="36"/>
        <v>0</v>
      </c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27"/>
      <c r="AH180" s="27"/>
      <c r="AI180" s="27"/>
      <c r="AJ180" s="27"/>
      <c r="AK180" s="63"/>
      <c r="AL180" s="21"/>
      <c r="AM180" s="21"/>
      <c r="AN180" s="21"/>
      <c r="AO180" s="21"/>
      <c r="AZ180" s="1"/>
      <c r="BA180" s="1"/>
      <c r="BB180" s="1"/>
      <c r="BC180" s="1"/>
      <c r="BD180" s="1"/>
      <c r="BE180" s="1"/>
      <c r="BF180" s="1"/>
      <c r="BG180" s="1"/>
    </row>
    <row r="181" spans="1:59" ht="32.25">
      <c r="A181" s="6" t="s">
        <v>32</v>
      </c>
      <c r="B181" s="10" t="s">
        <v>18</v>
      </c>
      <c r="C181" s="8"/>
      <c r="D181" s="24">
        <f t="shared" si="36"/>
        <v>833.35300000000007</v>
      </c>
      <c r="E181" s="25">
        <f>SUM(E182:E193)</f>
        <v>683.25300000000004</v>
      </c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>
        <f t="shared" ref="T181:AJ181" si="44">SUM(T182:T193)</f>
        <v>150.1</v>
      </c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  <c r="AG181" s="25"/>
      <c r="AH181" s="25"/>
      <c r="AI181" s="25"/>
      <c r="AJ181" s="25">
        <f t="shared" si="44"/>
        <v>0</v>
      </c>
      <c r="AK181" s="62"/>
      <c r="AL181" s="21"/>
      <c r="AM181" s="21"/>
      <c r="AN181" s="21"/>
      <c r="AO181" s="21"/>
      <c r="AZ181" s="1"/>
      <c r="BA181" s="1"/>
      <c r="BB181" s="1"/>
      <c r="BC181" s="1"/>
      <c r="BD181" s="1"/>
      <c r="BE181" s="1"/>
      <c r="BF181" s="1"/>
      <c r="BG181" s="1"/>
    </row>
    <row r="182" spans="1:59" ht="18.75">
      <c r="A182" s="8"/>
      <c r="B182" s="9" t="s">
        <v>101</v>
      </c>
      <c r="C182" s="8"/>
      <c r="D182" s="26">
        <f t="shared" si="36"/>
        <v>94.4</v>
      </c>
      <c r="E182" s="27">
        <v>94.4</v>
      </c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  <c r="AI182" s="27"/>
      <c r="AJ182" s="27"/>
      <c r="AK182" s="63"/>
      <c r="AL182" s="21"/>
      <c r="AM182" s="21"/>
      <c r="AN182" s="21"/>
      <c r="AO182" s="21"/>
      <c r="AZ182" s="1"/>
      <c r="BA182" s="1"/>
      <c r="BB182" s="1"/>
      <c r="BC182" s="1"/>
      <c r="BD182" s="1"/>
      <c r="BE182" s="1"/>
      <c r="BF182" s="1"/>
      <c r="BG182" s="1"/>
    </row>
    <row r="183" spans="1:59" ht="18.75">
      <c r="A183" s="8"/>
      <c r="B183" s="9" t="s">
        <v>104</v>
      </c>
      <c r="C183" s="8"/>
      <c r="D183" s="26">
        <f t="shared" si="36"/>
        <v>99.986999999999995</v>
      </c>
      <c r="E183" s="27">
        <v>99.986999999999995</v>
      </c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7"/>
      <c r="AH183" s="27"/>
      <c r="AI183" s="27"/>
      <c r="AJ183" s="27"/>
      <c r="AK183" s="63"/>
      <c r="AL183" s="21"/>
      <c r="AM183" s="21"/>
      <c r="AN183" s="21"/>
      <c r="AO183" s="21"/>
      <c r="AZ183" s="1"/>
      <c r="BA183" s="1"/>
      <c r="BB183" s="1"/>
      <c r="BC183" s="1"/>
      <c r="BD183" s="1"/>
      <c r="BE183" s="1"/>
      <c r="BF183" s="1"/>
      <c r="BG183" s="1"/>
    </row>
    <row r="184" spans="1:59" ht="18.75">
      <c r="A184" s="8"/>
      <c r="B184" s="9" t="s">
        <v>106</v>
      </c>
      <c r="C184" s="8"/>
      <c r="D184" s="26">
        <f t="shared" ref="D184:D234" si="45">SUM(E184:AJ184)</f>
        <v>100</v>
      </c>
      <c r="E184" s="27">
        <v>100</v>
      </c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63"/>
      <c r="AL184" s="21"/>
      <c r="AM184" s="21"/>
      <c r="AN184" s="21"/>
      <c r="AO184" s="21"/>
      <c r="AZ184" s="1"/>
      <c r="BA184" s="1"/>
      <c r="BB184" s="1"/>
      <c r="BC184" s="1"/>
      <c r="BD184" s="1"/>
      <c r="BE184" s="1"/>
      <c r="BF184" s="1"/>
      <c r="BG184" s="1"/>
    </row>
    <row r="185" spans="1:59" ht="18.75">
      <c r="A185" s="8"/>
      <c r="B185" s="9" t="s">
        <v>111</v>
      </c>
      <c r="C185" s="8"/>
      <c r="D185" s="26">
        <f t="shared" si="45"/>
        <v>70.031999999999996</v>
      </c>
      <c r="E185" s="27">
        <v>70.031999999999996</v>
      </c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63"/>
      <c r="AL185" s="21"/>
      <c r="AM185" s="21"/>
      <c r="AN185" s="21"/>
      <c r="AO185" s="21"/>
      <c r="AZ185" s="1"/>
      <c r="BA185" s="1"/>
      <c r="BB185" s="1"/>
      <c r="BC185" s="1"/>
      <c r="BD185" s="1"/>
      <c r="BE185" s="1"/>
      <c r="BF185" s="1"/>
      <c r="BG185" s="1"/>
    </row>
    <row r="186" spans="1:59" ht="18.75">
      <c r="A186" s="8"/>
      <c r="B186" s="9" t="s">
        <v>110</v>
      </c>
      <c r="C186" s="8"/>
      <c r="D186" s="26">
        <f t="shared" si="45"/>
        <v>28.997</v>
      </c>
      <c r="E186" s="27">
        <v>28.997</v>
      </c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7"/>
      <c r="AH186" s="27"/>
      <c r="AI186" s="27"/>
      <c r="AJ186" s="27"/>
      <c r="AK186" s="63"/>
      <c r="AL186" s="21"/>
      <c r="AM186" s="21"/>
      <c r="AN186" s="21"/>
      <c r="AO186" s="21"/>
      <c r="AZ186" s="1"/>
      <c r="BA186" s="1"/>
      <c r="BB186" s="1"/>
      <c r="BC186" s="1"/>
      <c r="BD186" s="1"/>
      <c r="BE186" s="1"/>
      <c r="BF186" s="1"/>
      <c r="BG186" s="1"/>
    </row>
    <row r="187" spans="1:59" ht="18.75">
      <c r="A187" s="8"/>
      <c r="B187" s="9" t="s">
        <v>103</v>
      </c>
      <c r="C187" s="8"/>
      <c r="D187" s="26">
        <f t="shared" si="45"/>
        <v>39.311999999999998</v>
      </c>
      <c r="E187" s="27">
        <v>39.311999999999998</v>
      </c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63"/>
      <c r="AL187" s="21"/>
      <c r="AM187" s="21"/>
      <c r="AN187" s="21"/>
      <c r="AO187" s="21"/>
      <c r="AZ187" s="1"/>
      <c r="BA187" s="1"/>
      <c r="BB187" s="1"/>
      <c r="BC187" s="1"/>
      <c r="BD187" s="1"/>
      <c r="BE187" s="1"/>
      <c r="BF187" s="1"/>
      <c r="BG187" s="1"/>
    </row>
    <row r="188" spans="1:59" ht="18.75">
      <c r="A188" s="8"/>
      <c r="B188" s="9" t="s">
        <v>113</v>
      </c>
      <c r="C188" s="8"/>
      <c r="D188" s="26">
        <f t="shared" si="45"/>
        <v>97.271000000000001</v>
      </c>
      <c r="E188" s="27">
        <v>97.271000000000001</v>
      </c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63"/>
      <c r="AL188" s="21"/>
      <c r="AM188" s="21"/>
      <c r="AN188" s="21"/>
      <c r="AO188" s="21"/>
      <c r="AZ188" s="1"/>
      <c r="BA188" s="1"/>
      <c r="BB188" s="1"/>
      <c r="BC188" s="1"/>
      <c r="BD188" s="1"/>
      <c r="BE188" s="1"/>
      <c r="BF188" s="1"/>
      <c r="BG188" s="1"/>
    </row>
    <row r="189" spans="1:59" ht="18.75">
      <c r="A189" s="8"/>
      <c r="B189" s="9" t="s">
        <v>76</v>
      </c>
      <c r="C189" s="8"/>
      <c r="D189" s="26">
        <f t="shared" si="45"/>
        <v>39.753</v>
      </c>
      <c r="E189" s="27">
        <v>39.753</v>
      </c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63"/>
      <c r="AL189" s="21"/>
      <c r="AM189" s="21"/>
      <c r="AN189" s="21"/>
      <c r="AO189" s="21"/>
      <c r="AZ189" s="1"/>
      <c r="BA189" s="1"/>
      <c r="BB189" s="1"/>
      <c r="BC189" s="1"/>
      <c r="BD189" s="1"/>
      <c r="BE189" s="1"/>
      <c r="BF189" s="1"/>
      <c r="BG189" s="1"/>
    </row>
    <row r="190" spans="1:59" ht="30">
      <c r="A190" s="8"/>
      <c r="B190" s="9" t="s">
        <v>146</v>
      </c>
      <c r="C190" s="8"/>
      <c r="D190" s="26">
        <f t="shared" si="45"/>
        <v>121.2</v>
      </c>
      <c r="E190" s="27">
        <v>60.6</v>
      </c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>
        <v>60.6</v>
      </c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7"/>
      <c r="AH190" s="27"/>
      <c r="AI190" s="27"/>
      <c r="AJ190" s="27"/>
      <c r="AK190" s="63"/>
      <c r="AL190" s="21"/>
      <c r="AM190" s="21"/>
      <c r="AN190" s="21"/>
      <c r="AO190" s="21"/>
      <c r="AZ190" s="1"/>
      <c r="BA190" s="1"/>
      <c r="BB190" s="1"/>
      <c r="BC190" s="1"/>
      <c r="BD190" s="1"/>
      <c r="BE190" s="1"/>
      <c r="BF190" s="1"/>
      <c r="BG190" s="1"/>
    </row>
    <row r="191" spans="1:59" ht="18.75">
      <c r="A191" s="8"/>
      <c r="B191" s="9" t="s">
        <v>93</v>
      </c>
      <c r="C191" s="8"/>
      <c r="D191" s="26">
        <f t="shared" si="45"/>
        <v>10.4</v>
      </c>
      <c r="E191" s="27">
        <v>10.4</v>
      </c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63"/>
      <c r="AL191" s="21"/>
      <c r="AM191" s="21"/>
      <c r="AN191" s="21"/>
      <c r="AO191" s="21"/>
      <c r="AZ191" s="1"/>
      <c r="BA191" s="1"/>
      <c r="BB191" s="1"/>
      <c r="BC191" s="1"/>
      <c r="BD191" s="1"/>
      <c r="BE191" s="1"/>
      <c r="BF191" s="1"/>
      <c r="BG191" s="1"/>
    </row>
    <row r="192" spans="1:59" ht="18.75">
      <c r="A192" s="8"/>
      <c r="B192" s="9" t="s">
        <v>96</v>
      </c>
      <c r="C192" s="8"/>
      <c r="D192" s="26">
        <f t="shared" si="45"/>
        <v>89.5</v>
      </c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>
        <v>89.5</v>
      </c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63"/>
      <c r="AL192" s="21"/>
      <c r="AM192" s="21"/>
      <c r="AN192" s="21"/>
      <c r="AO192" s="21"/>
      <c r="AZ192" s="1"/>
      <c r="BA192" s="1"/>
      <c r="BB192" s="1"/>
      <c r="BC192" s="1"/>
      <c r="BD192" s="1"/>
      <c r="BE192" s="1"/>
      <c r="BF192" s="1"/>
      <c r="BG192" s="1"/>
    </row>
    <row r="193" spans="1:59" ht="18.75">
      <c r="A193" s="8"/>
      <c r="B193" s="11" t="s">
        <v>112</v>
      </c>
      <c r="C193" s="8"/>
      <c r="D193" s="26">
        <f t="shared" si="45"/>
        <v>42.500999999999998</v>
      </c>
      <c r="E193" s="34">
        <v>42.500999999999998</v>
      </c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63"/>
      <c r="AL193" s="21"/>
      <c r="AM193" s="21"/>
      <c r="AN193" s="21"/>
      <c r="AO193" s="21"/>
      <c r="AZ193" s="1"/>
      <c r="BA193" s="1"/>
      <c r="BB193" s="1"/>
      <c r="BC193" s="1"/>
      <c r="BD193" s="1"/>
      <c r="BE193" s="1"/>
      <c r="BF193" s="1"/>
      <c r="BG193" s="1"/>
    </row>
    <row r="194" spans="1:59" ht="45" customHeight="1">
      <c r="A194" s="6" t="s">
        <v>47</v>
      </c>
      <c r="B194" s="7" t="s">
        <v>73</v>
      </c>
      <c r="C194" s="8"/>
      <c r="D194" s="24">
        <f t="shared" si="45"/>
        <v>121.602</v>
      </c>
      <c r="E194" s="25">
        <f>SUM(E195:E196)</f>
        <v>60</v>
      </c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>
        <f t="shared" ref="T194:AJ194" si="46">SUM(T195:T196)</f>
        <v>61.601999999999997</v>
      </c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>
        <f t="shared" si="46"/>
        <v>0</v>
      </c>
      <c r="AK194" s="62"/>
      <c r="AL194" s="21"/>
      <c r="AM194" s="21"/>
      <c r="AN194" s="21"/>
      <c r="AO194" s="21"/>
      <c r="AZ194" s="1"/>
      <c r="BA194" s="1"/>
      <c r="BB194" s="1"/>
      <c r="BC194" s="1"/>
      <c r="BD194" s="1"/>
      <c r="BE194" s="1"/>
      <c r="BF194" s="1"/>
      <c r="BG194" s="1"/>
    </row>
    <row r="195" spans="1:59" ht="18.75">
      <c r="A195" s="8"/>
      <c r="B195" s="9" t="s">
        <v>106</v>
      </c>
      <c r="C195" s="8"/>
      <c r="D195" s="26">
        <f t="shared" si="45"/>
        <v>61.601999999999997</v>
      </c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>
        <v>61.601999999999997</v>
      </c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63"/>
      <c r="AL195" s="21"/>
      <c r="AM195" s="21"/>
      <c r="AN195" s="21"/>
      <c r="AO195" s="21"/>
      <c r="AZ195" s="1"/>
      <c r="BA195" s="1"/>
      <c r="BB195" s="1"/>
      <c r="BC195" s="1"/>
      <c r="BD195" s="1"/>
      <c r="BE195" s="1"/>
      <c r="BF195" s="1"/>
      <c r="BG195" s="1"/>
    </row>
    <row r="196" spans="1:59" ht="30">
      <c r="A196" s="8"/>
      <c r="B196" s="9" t="s">
        <v>147</v>
      </c>
      <c r="C196" s="8"/>
      <c r="D196" s="26">
        <f t="shared" si="45"/>
        <v>60</v>
      </c>
      <c r="E196" s="27">
        <v>60</v>
      </c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63"/>
      <c r="AL196" s="21"/>
      <c r="AM196" s="21"/>
      <c r="AN196" s="21"/>
      <c r="AO196" s="21"/>
      <c r="AZ196" s="1"/>
      <c r="BA196" s="1"/>
      <c r="BB196" s="1"/>
      <c r="BC196" s="1"/>
      <c r="BD196" s="1"/>
      <c r="BE196" s="1"/>
      <c r="BF196" s="1"/>
      <c r="BG196" s="1"/>
    </row>
    <row r="197" spans="1:59" ht="64.5" customHeight="1">
      <c r="A197" s="6" t="s">
        <v>48</v>
      </c>
      <c r="B197" s="7" t="s">
        <v>19</v>
      </c>
      <c r="C197" s="8"/>
      <c r="D197" s="24">
        <f t="shared" si="45"/>
        <v>0</v>
      </c>
      <c r="E197" s="25">
        <f>SUM(E198:E203)</f>
        <v>0</v>
      </c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>
        <f t="shared" ref="T197:AJ197" si="47">SUM(T198:T203)</f>
        <v>0</v>
      </c>
      <c r="U197" s="25"/>
      <c r="V197" s="25"/>
      <c r="W197" s="25"/>
      <c r="X197" s="25"/>
      <c r="Y197" s="25"/>
      <c r="Z197" s="25"/>
      <c r="AA197" s="25"/>
      <c r="AB197" s="25"/>
      <c r="AC197" s="25"/>
      <c r="AD197" s="25"/>
      <c r="AE197" s="25"/>
      <c r="AF197" s="25"/>
      <c r="AG197" s="25"/>
      <c r="AH197" s="25"/>
      <c r="AI197" s="25"/>
      <c r="AJ197" s="25">
        <f t="shared" si="47"/>
        <v>0</v>
      </c>
      <c r="AK197" s="62"/>
      <c r="AL197" s="21"/>
      <c r="AM197" s="21"/>
      <c r="AN197" s="21"/>
      <c r="AO197" s="21"/>
      <c r="AZ197" s="1"/>
      <c r="BA197" s="1"/>
      <c r="BB197" s="1"/>
      <c r="BC197" s="1"/>
      <c r="BD197" s="1"/>
      <c r="BE197" s="1"/>
      <c r="BF197" s="1"/>
      <c r="BG197" s="1"/>
    </row>
    <row r="198" spans="1:59" ht="18.75">
      <c r="A198" s="8"/>
      <c r="B198" s="9" t="s">
        <v>106</v>
      </c>
      <c r="C198" s="8"/>
      <c r="D198" s="26">
        <f t="shared" si="45"/>
        <v>0</v>
      </c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7"/>
      <c r="AH198" s="27"/>
      <c r="AI198" s="27"/>
      <c r="AJ198" s="27"/>
      <c r="AK198" s="63"/>
      <c r="AL198" s="21"/>
      <c r="AM198" s="21"/>
      <c r="AN198" s="21"/>
      <c r="AO198" s="21"/>
      <c r="AZ198" s="1"/>
      <c r="BA198" s="1"/>
      <c r="BB198" s="1"/>
      <c r="BC198" s="1"/>
      <c r="BD198" s="1"/>
      <c r="BE198" s="1"/>
      <c r="BF198" s="1"/>
      <c r="BG198" s="1"/>
    </row>
    <row r="199" spans="1:59" ht="18.75">
      <c r="A199" s="8"/>
      <c r="B199" s="9" t="s">
        <v>104</v>
      </c>
      <c r="C199" s="8"/>
      <c r="D199" s="26">
        <f t="shared" si="45"/>
        <v>0</v>
      </c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27"/>
      <c r="AH199" s="27"/>
      <c r="AI199" s="27"/>
      <c r="AJ199" s="27"/>
      <c r="AK199" s="63"/>
      <c r="AL199" s="21"/>
      <c r="AM199" s="21"/>
      <c r="AN199" s="21"/>
      <c r="AO199" s="21"/>
      <c r="AZ199" s="1"/>
      <c r="BA199" s="1"/>
      <c r="BB199" s="1"/>
      <c r="BC199" s="1"/>
      <c r="BD199" s="1"/>
      <c r="BE199" s="1"/>
      <c r="BF199" s="1"/>
      <c r="BG199" s="1"/>
    </row>
    <row r="200" spans="1:59" ht="18.75">
      <c r="A200" s="8"/>
      <c r="B200" s="9" t="s">
        <v>90</v>
      </c>
      <c r="C200" s="8"/>
      <c r="D200" s="26">
        <f t="shared" si="45"/>
        <v>0</v>
      </c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  <c r="AJ200" s="27"/>
      <c r="AK200" s="63"/>
      <c r="AL200" s="21"/>
      <c r="AM200" s="21"/>
      <c r="AN200" s="21"/>
      <c r="AO200" s="21"/>
      <c r="AZ200" s="1"/>
      <c r="BA200" s="1"/>
      <c r="BB200" s="1"/>
      <c r="BC200" s="1"/>
      <c r="BD200" s="1"/>
      <c r="BE200" s="1"/>
      <c r="BF200" s="1"/>
      <c r="BG200" s="1"/>
    </row>
    <row r="201" spans="1:59" ht="18.75">
      <c r="A201" s="8"/>
      <c r="B201" s="9" t="s">
        <v>102</v>
      </c>
      <c r="C201" s="8"/>
      <c r="D201" s="26">
        <f t="shared" si="45"/>
        <v>0</v>
      </c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63"/>
      <c r="AL201" s="21"/>
      <c r="AM201" s="21"/>
      <c r="AN201" s="21"/>
      <c r="AO201" s="21"/>
      <c r="AZ201" s="1"/>
      <c r="BA201" s="1"/>
      <c r="BB201" s="1"/>
      <c r="BC201" s="1"/>
      <c r="BD201" s="1"/>
      <c r="BE201" s="1"/>
      <c r="BF201" s="1"/>
      <c r="BG201" s="1"/>
    </row>
    <row r="202" spans="1:59" ht="18.75">
      <c r="A202" s="8"/>
      <c r="B202" s="9" t="s">
        <v>93</v>
      </c>
      <c r="C202" s="8"/>
      <c r="D202" s="26">
        <f t="shared" si="45"/>
        <v>0</v>
      </c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63"/>
      <c r="AL202" s="21"/>
      <c r="AM202" s="21"/>
      <c r="AN202" s="21"/>
      <c r="AO202" s="21"/>
      <c r="AZ202" s="1"/>
      <c r="BA202" s="1"/>
      <c r="BB202" s="1"/>
      <c r="BC202" s="1"/>
      <c r="BD202" s="1"/>
      <c r="BE202" s="1"/>
      <c r="BF202" s="1"/>
      <c r="BG202" s="1"/>
    </row>
    <row r="203" spans="1:59" ht="18.75">
      <c r="A203" s="8"/>
      <c r="B203" s="9" t="s">
        <v>112</v>
      </c>
      <c r="C203" s="8"/>
      <c r="D203" s="26">
        <f t="shared" si="45"/>
        <v>0</v>
      </c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  <c r="AI203" s="27"/>
      <c r="AJ203" s="27"/>
      <c r="AK203" s="63"/>
      <c r="AL203" s="21"/>
      <c r="AM203" s="21"/>
      <c r="AN203" s="21"/>
      <c r="AO203" s="21"/>
      <c r="AZ203" s="1"/>
      <c r="BA203" s="1"/>
      <c r="BB203" s="1"/>
      <c r="BC203" s="1"/>
      <c r="BD203" s="1"/>
      <c r="BE203" s="1"/>
      <c r="BF203" s="1"/>
      <c r="BG203" s="1"/>
    </row>
    <row r="204" spans="1:59" ht="30.75">
      <c r="A204" s="6" t="s">
        <v>49</v>
      </c>
      <c r="B204" s="7" t="s">
        <v>77</v>
      </c>
      <c r="C204" s="8"/>
      <c r="D204" s="24">
        <f>SUM(E204:AJ204)</f>
        <v>39.03</v>
      </c>
      <c r="E204" s="25">
        <f t="shared" ref="E204:AJ204" si="48">SUM(E205:E207)</f>
        <v>39.03</v>
      </c>
      <c r="F204" s="25">
        <f t="shared" si="48"/>
        <v>0</v>
      </c>
      <c r="G204" s="25">
        <f t="shared" si="48"/>
        <v>0</v>
      </c>
      <c r="H204" s="25">
        <f t="shared" si="48"/>
        <v>0</v>
      </c>
      <c r="I204" s="25">
        <f t="shared" si="48"/>
        <v>0</v>
      </c>
      <c r="J204" s="25">
        <f t="shared" si="48"/>
        <v>0</v>
      </c>
      <c r="K204" s="25">
        <f t="shared" si="48"/>
        <v>0</v>
      </c>
      <c r="L204" s="25">
        <f t="shared" si="48"/>
        <v>0</v>
      </c>
      <c r="M204" s="25">
        <f t="shared" si="48"/>
        <v>0</v>
      </c>
      <c r="N204" s="25">
        <f t="shared" si="48"/>
        <v>0</v>
      </c>
      <c r="O204" s="25">
        <f t="shared" si="48"/>
        <v>0</v>
      </c>
      <c r="P204" s="25">
        <f t="shared" si="48"/>
        <v>0</v>
      </c>
      <c r="Q204" s="25">
        <f t="shared" si="48"/>
        <v>0</v>
      </c>
      <c r="R204" s="25">
        <f t="shared" si="48"/>
        <v>0</v>
      </c>
      <c r="S204" s="25">
        <f t="shared" si="48"/>
        <v>0</v>
      </c>
      <c r="T204" s="25">
        <f t="shared" si="48"/>
        <v>0</v>
      </c>
      <c r="U204" s="25">
        <f t="shared" si="48"/>
        <v>0</v>
      </c>
      <c r="V204" s="25">
        <f t="shared" si="48"/>
        <v>0</v>
      </c>
      <c r="W204" s="25">
        <f t="shared" si="48"/>
        <v>0</v>
      </c>
      <c r="X204" s="25">
        <f t="shared" si="48"/>
        <v>0</v>
      </c>
      <c r="Y204" s="25">
        <f t="shared" si="48"/>
        <v>0</v>
      </c>
      <c r="Z204" s="25">
        <f t="shared" si="48"/>
        <v>0</v>
      </c>
      <c r="AA204" s="25">
        <f t="shared" si="48"/>
        <v>0</v>
      </c>
      <c r="AB204" s="25">
        <f t="shared" si="48"/>
        <v>0</v>
      </c>
      <c r="AC204" s="25">
        <f t="shared" si="48"/>
        <v>0</v>
      </c>
      <c r="AD204" s="25">
        <f t="shared" si="48"/>
        <v>0</v>
      </c>
      <c r="AE204" s="25">
        <f t="shared" si="48"/>
        <v>0</v>
      </c>
      <c r="AF204" s="25">
        <f t="shared" si="48"/>
        <v>0</v>
      </c>
      <c r="AG204" s="25">
        <f t="shared" si="48"/>
        <v>0</v>
      </c>
      <c r="AH204" s="25">
        <f t="shared" si="48"/>
        <v>0</v>
      </c>
      <c r="AI204" s="25">
        <f t="shared" si="48"/>
        <v>0</v>
      </c>
      <c r="AJ204" s="25">
        <f t="shared" si="48"/>
        <v>0</v>
      </c>
      <c r="AK204" s="62"/>
      <c r="AL204" s="21"/>
      <c r="AM204" s="21"/>
      <c r="AN204" s="21"/>
      <c r="AO204" s="21"/>
      <c r="AZ204" s="1"/>
      <c r="BA204" s="1"/>
      <c r="BB204" s="1"/>
      <c r="BC204" s="1"/>
      <c r="BD204" s="1"/>
      <c r="BE204" s="1"/>
      <c r="BF204" s="1"/>
      <c r="BG204" s="1"/>
    </row>
    <row r="205" spans="1:59" ht="18.75">
      <c r="A205" s="6"/>
      <c r="B205" s="9" t="s">
        <v>102</v>
      </c>
      <c r="C205" s="8"/>
      <c r="D205" s="26">
        <f t="shared" ref="D205:D207" si="49">SUM(E205:AJ205)</f>
        <v>9.0190000000000001</v>
      </c>
      <c r="E205" s="27">
        <v>9.0190000000000001</v>
      </c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5"/>
      <c r="V205" s="25"/>
      <c r="W205" s="25"/>
      <c r="X205" s="25"/>
      <c r="Y205" s="25"/>
      <c r="Z205" s="25"/>
      <c r="AA205" s="25"/>
      <c r="AB205" s="25"/>
      <c r="AC205" s="25"/>
      <c r="AD205" s="25"/>
      <c r="AE205" s="25"/>
      <c r="AF205" s="25"/>
      <c r="AG205" s="25"/>
      <c r="AH205" s="25"/>
      <c r="AI205" s="25"/>
      <c r="AJ205" s="25"/>
      <c r="AK205" s="62"/>
      <c r="AL205" s="21"/>
      <c r="AM205" s="21"/>
      <c r="AN205" s="21"/>
      <c r="AO205" s="21"/>
      <c r="AZ205" s="1"/>
      <c r="BA205" s="1"/>
      <c r="BB205" s="1"/>
      <c r="BC205" s="1"/>
      <c r="BD205" s="1"/>
      <c r="BE205" s="1"/>
      <c r="BF205" s="1"/>
      <c r="BG205" s="1"/>
    </row>
    <row r="206" spans="1:59" ht="18.75">
      <c r="A206" s="6"/>
      <c r="B206" s="9" t="s">
        <v>113</v>
      </c>
      <c r="C206" s="8"/>
      <c r="D206" s="26">
        <f t="shared" si="49"/>
        <v>8</v>
      </c>
      <c r="E206" s="27">
        <v>8</v>
      </c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5"/>
      <c r="V206" s="25"/>
      <c r="W206" s="25"/>
      <c r="X206" s="25"/>
      <c r="Y206" s="25"/>
      <c r="Z206" s="25"/>
      <c r="AA206" s="25"/>
      <c r="AB206" s="25"/>
      <c r="AC206" s="25"/>
      <c r="AD206" s="25"/>
      <c r="AE206" s="25"/>
      <c r="AF206" s="25"/>
      <c r="AG206" s="25"/>
      <c r="AH206" s="25"/>
      <c r="AI206" s="25"/>
      <c r="AJ206" s="25"/>
      <c r="AK206" s="62"/>
      <c r="AL206" s="21"/>
      <c r="AM206" s="21"/>
      <c r="AN206" s="21"/>
      <c r="AO206" s="21"/>
      <c r="AZ206" s="1"/>
      <c r="BA206" s="1"/>
      <c r="BB206" s="1"/>
      <c r="BC206" s="1"/>
      <c r="BD206" s="1"/>
      <c r="BE206" s="1"/>
      <c r="BF206" s="1"/>
      <c r="BG206" s="1"/>
    </row>
    <row r="207" spans="1:59" ht="18.75">
      <c r="A207" s="8"/>
      <c r="B207" s="9" t="s">
        <v>90</v>
      </c>
      <c r="C207" s="8"/>
      <c r="D207" s="26">
        <f t="shared" si="49"/>
        <v>22.010999999999999</v>
      </c>
      <c r="E207" s="27">
        <v>22.010999999999999</v>
      </c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7"/>
      <c r="AH207" s="27"/>
      <c r="AI207" s="27"/>
      <c r="AJ207" s="27"/>
      <c r="AK207" s="63"/>
      <c r="AL207" s="21"/>
      <c r="AM207" s="21"/>
      <c r="AN207" s="21"/>
      <c r="AO207" s="21"/>
      <c r="AZ207" s="1"/>
      <c r="BA207" s="1"/>
      <c r="BB207" s="1"/>
      <c r="BC207" s="1"/>
      <c r="BD207" s="1"/>
      <c r="BE207" s="1"/>
      <c r="BF207" s="1"/>
      <c r="BG207" s="1"/>
    </row>
    <row r="208" spans="1:59" ht="30.75">
      <c r="A208" s="6" t="s">
        <v>79</v>
      </c>
      <c r="B208" s="7" t="s">
        <v>20</v>
      </c>
      <c r="C208" s="8"/>
      <c r="D208" s="24">
        <f t="shared" si="45"/>
        <v>996.04300000000001</v>
      </c>
      <c r="E208" s="25">
        <f>SUM(E209:E219)</f>
        <v>996.04300000000001</v>
      </c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>
        <f t="shared" ref="T208:AJ208" si="50">SUM(T209:T219)</f>
        <v>0</v>
      </c>
      <c r="U208" s="25"/>
      <c r="V208" s="25"/>
      <c r="W208" s="25"/>
      <c r="X208" s="25"/>
      <c r="Y208" s="25"/>
      <c r="Z208" s="25"/>
      <c r="AA208" s="25"/>
      <c r="AB208" s="25"/>
      <c r="AC208" s="25"/>
      <c r="AD208" s="25"/>
      <c r="AE208" s="25"/>
      <c r="AF208" s="25"/>
      <c r="AG208" s="25"/>
      <c r="AH208" s="25"/>
      <c r="AI208" s="25"/>
      <c r="AJ208" s="25">
        <f t="shared" si="50"/>
        <v>0</v>
      </c>
      <c r="AK208" s="62"/>
      <c r="AL208" s="21"/>
      <c r="AM208" s="21"/>
      <c r="AN208" s="21"/>
      <c r="AO208" s="21"/>
      <c r="AZ208" s="1"/>
      <c r="BA208" s="1"/>
      <c r="BB208" s="1"/>
      <c r="BC208" s="1"/>
      <c r="BD208" s="1"/>
      <c r="BE208" s="1"/>
      <c r="BF208" s="1"/>
      <c r="BG208" s="1"/>
    </row>
    <row r="209" spans="1:59" ht="30">
      <c r="A209" s="6"/>
      <c r="B209" s="9" t="s">
        <v>147</v>
      </c>
      <c r="C209" s="8"/>
      <c r="D209" s="26">
        <f t="shared" si="45"/>
        <v>90</v>
      </c>
      <c r="E209" s="27">
        <v>90</v>
      </c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D209" s="25"/>
      <c r="AE209" s="25"/>
      <c r="AF209" s="25"/>
      <c r="AG209" s="25"/>
      <c r="AH209" s="25"/>
      <c r="AI209" s="25"/>
      <c r="AJ209" s="25"/>
      <c r="AK209" s="62"/>
      <c r="AL209" s="21"/>
      <c r="AM209" s="21"/>
      <c r="AN209" s="21"/>
      <c r="AO209" s="21"/>
      <c r="AZ209" s="1"/>
      <c r="BA209" s="1"/>
      <c r="BB209" s="1"/>
      <c r="BC209" s="1"/>
      <c r="BD209" s="1"/>
      <c r="BE209" s="1"/>
      <c r="BF209" s="1"/>
      <c r="BG209" s="1"/>
    </row>
    <row r="210" spans="1:59" ht="18.75">
      <c r="A210" s="8"/>
      <c r="B210" s="9" t="s">
        <v>101</v>
      </c>
      <c r="C210" s="8"/>
      <c r="D210" s="26">
        <f t="shared" si="45"/>
        <v>99.963999999999999</v>
      </c>
      <c r="E210" s="27">
        <v>99.963999999999999</v>
      </c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7"/>
      <c r="AH210" s="27"/>
      <c r="AI210" s="27"/>
      <c r="AJ210" s="27"/>
      <c r="AK210" s="63"/>
      <c r="AL210" s="21"/>
      <c r="AM210" s="21"/>
      <c r="AN210" s="21"/>
      <c r="AO210" s="21"/>
      <c r="AZ210" s="1"/>
      <c r="BA210" s="1"/>
      <c r="BB210" s="1"/>
      <c r="BC210" s="1"/>
      <c r="BD210" s="1"/>
      <c r="BE210" s="1"/>
      <c r="BF210" s="1"/>
      <c r="BG210" s="1"/>
    </row>
    <row r="211" spans="1:59" ht="18.75">
      <c r="A211" s="8"/>
      <c r="B211" s="9" t="s">
        <v>102</v>
      </c>
      <c r="C211" s="8"/>
      <c r="D211" s="26">
        <f t="shared" si="45"/>
        <v>62.534999999999997</v>
      </c>
      <c r="E211" s="27">
        <v>62.534999999999997</v>
      </c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27"/>
      <c r="AH211" s="27"/>
      <c r="AI211" s="27"/>
      <c r="AJ211" s="27"/>
      <c r="AK211" s="63"/>
      <c r="AL211" s="21"/>
      <c r="AM211" s="21"/>
      <c r="AN211" s="21"/>
      <c r="AO211" s="21"/>
      <c r="AZ211" s="1"/>
      <c r="BA211" s="1"/>
      <c r="BB211" s="1"/>
      <c r="BC211" s="1"/>
      <c r="BD211" s="1"/>
      <c r="BE211" s="1"/>
      <c r="BF211" s="1"/>
      <c r="BG211" s="1"/>
    </row>
    <row r="212" spans="1:59" ht="18.75">
      <c r="A212" s="8"/>
      <c r="B212" s="9" t="s">
        <v>103</v>
      </c>
      <c r="C212" s="8"/>
      <c r="D212" s="26">
        <f t="shared" si="45"/>
        <v>50</v>
      </c>
      <c r="E212" s="27">
        <v>50</v>
      </c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7"/>
      <c r="AH212" s="27"/>
      <c r="AI212" s="27"/>
      <c r="AJ212" s="27"/>
      <c r="AK212" s="63"/>
      <c r="AL212" s="21"/>
      <c r="AM212" s="21"/>
      <c r="AN212" s="21"/>
      <c r="AO212" s="21"/>
      <c r="AZ212" s="1"/>
      <c r="BA212" s="1"/>
      <c r="BB212" s="1"/>
      <c r="BC212" s="1"/>
      <c r="BD212" s="1"/>
      <c r="BE212" s="1"/>
      <c r="BF212" s="1"/>
      <c r="BG212" s="1"/>
    </row>
    <row r="213" spans="1:59" ht="18.75">
      <c r="A213" s="8"/>
      <c r="B213" s="9" t="s">
        <v>104</v>
      </c>
      <c r="C213" s="8"/>
      <c r="D213" s="26">
        <f t="shared" si="45"/>
        <v>99.132999999999996</v>
      </c>
      <c r="E213" s="27">
        <v>99.132999999999996</v>
      </c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27"/>
      <c r="AH213" s="27"/>
      <c r="AI213" s="27"/>
      <c r="AJ213" s="27"/>
      <c r="AK213" s="63"/>
      <c r="AL213" s="21"/>
      <c r="AM213" s="21"/>
      <c r="AN213" s="21"/>
      <c r="AO213" s="21"/>
      <c r="AZ213" s="1"/>
      <c r="BA213" s="1"/>
      <c r="BB213" s="1"/>
      <c r="BC213" s="1"/>
      <c r="BD213" s="1"/>
      <c r="BE213" s="1"/>
      <c r="BF213" s="1"/>
      <c r="BG213" s="1"/>
    </row>
    <row r="214" spans="1:59" ht="18.75">
      <c r="A214" s="8"/>
      <c r="B214" s="9" t="s">
        <v>105</v>
      </c>
      <c r="C214" s="8"/>
      <c r="D214" s="26">
        <f t="shared" si="45"/>
        <v>100</v>
      </c>
      <c r="E214" s="27">
        <v>100</v>
      </c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7"/>
      <c r="AH214" s="27"/>
      <c r="AI214" s="27"/>
      <c r="AJ214" s="27"/>
      <c r="AK214" s="63"/>
      <c r="AL214" s="21"/>
      <c r="AM214" s="21"/>
      <c r="AN214" s="21"/>
      <c r="AO214" s="21"/>
      <c r="AZ214" s="1"/>
      <c r="BA214" s="1"/>
      <c r="BB214" s="1"/>
      <c r="BC214" s="1"/>
      <c r="BD214" s="1"/>
      <c r="BE214" s="1"/>
      <c r="BF214" s="1"/>
      <c r="BG214" s="1"/>
    </row>
    <row r="215" spans="1:59" ht="18.75">
      <c r="A215" s="8"/>
      <c r="B215" s="9" t="s">
        <v>107</v>
      </c>
      <c r="C215" s="8"/>
      <c r="D215" s="26">
        <f t="shared" si="45"/>
        <v>99.863</v>
      </c>
      <c r="E215" s="27">
        <v>99.863</v>
      </c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27"/>
      <c r="AH215" s="27"/>
      <c r="AI215" s="27"/>
      <c r="AJ215" s="27"/>
      <c r="AK215" s="63"/>
      <c r="AL215" s="21"/>
      <c r="AM215" s="21"/>
      <c r="AN215" s="21"/>
      <c r="AO215" s="21"/>
      <c r="AZ215" s="1"/>
      <c r="BA215" s="1"/>
      <c r="BB215" s="1"/>
      <c r="BC215" s="1"/>
      <c r="BD215" s="1"/>
      <c r="BE215" s="1"/>
      <c r="BF215" s="1"/>
      <c r="BG215" s="1"/>
    </row>
    <row r="216" spans="1:59" ht="18.75">
      <c r="A216" s="8"/>
      <c r="B216" s="9" t="s">
        <v>106</v>
      </c>
      <c r="C216" s="8"/>
      <c r="D216" s="26">
        <f t="shared" si="45"/>
        <v>99.863</v>
      </c>
      <c r="E216" s="27">
        <v>99.863</v>
      </c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7"/>
      <c r="AH216" s="27"/>
      <c r="AI216" s="27"/>
      <c r="AJ216" s="27"/>
      <c r="AK216" s="63"/>
      <c r="AL216" s="21"/>
      <c r="AM216" s="21"/>
      <c r="AN216" s="21"/>
      <c r="AO216" s="21"/>
      <c r="AZ216" s="1"/>
      <c r="BA216" s="1"/>
      <c r="BB216" s="1"/>
      <c r="BC216" s="1"/>
      <c r="BD216" s="1"/>
      <c r="BE216" s="1"/>
      <c r="BF216" s="1"/>
      <c r="BG216" s="1"/>
    </row>
    <row r="217" spans="1:59" ht="18.75">
      <c r="A217" s="8"/>
      <c r="B217" s="9" t="s">
        <v>109</v>
      </c>
      <c r="C217" s="8"/>
      <c r="D217" s="26">
        <f t="shared" si="45"/>
        <v>99.998000000000005</v>
      </c>
      <c r="E217" s="27">
        <v>99.998000000000005</v>
      </c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27"/>
      <c r="AH217" s="27"/>
      <c r="AI217" s="27"/>
      <c r="AJ217" s="27"/>
      <c r="AK217" s="63"/>
      <c r="AL217" s="21"/>
      <c r="AM217" s="21"/>
      <c r="AN217" s="21"/>
      <c r="AO217" s="21"/>
      <c r="AZ217" s="1"/>
      <c r="BA217" s="1"/>
      <c r="BB217" s="1"/>
      <c r="BC217" s="1"/>
      <c r="BD217" s="1"/>
      <c r="BE217" s="1"/>
      <c r="BF217" s="1"/>
      <c r="BG217" s="1"/>
    </row>
    <row r="218" spans="1:59" ht="18.75">
      <c r="A218" s="8"/>
      <c r="B218" s="9" t="s">
        <v>111</v>
      </c>
      <c r="C218" s="8"/>
      <c r="D218" s="26">
        <f t="shared" si="45"/>
        <v>99.966999999999999</v>
      </c>
      <c r="E218" s="27">
        <v>99.966999999999999</v>
      </c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27"/>
      <c r="AH218" s="27"/>
      <c r="AI218" s="27"/>
      <c r="AJ218" s="27"/>
      <c r="AK218" s="63"/>
      <c r="AL218" s="21"/>
      <c r="AM218" s="21"/>
      <c r="AN218" s="21"/>
      <c r="AO218" s="21"/>
      <c r="AZ218" s="1"/>
      <c r="BA218" s="1"/>
      <c r="BB218" s="1"/>
      <c r="BC218" s="1"/>
      <c r="BD218" s="1"/>
      <c r="BE218" s="1"/>
      <c r="BF218" s="1"/>
      <c r="BG218" s="1"/>
    </row>
    <row r="219" spans="1:59" ht="18.75">
      <c r="A219" s="8"/>
      <c r="B219" s="9" t="s">
        <v>110</v>
      </c>
      <c r="C219" s="8"/>
      <c r="D219" s="26">
        <f t="shared" si="45"/>
        <v>94.72</v>
      </c>
      <c r="E219" s="27">
        <v>94.72</v>
      </c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F219" s="27"/>
      <c r="AG219" s="27"/>
      <c r="AH219" s="27"/>
      <c r="AI219" s="27"/>
      <c r="AJ219" s="27"/>
      <c r="AK219" s="63"/>
      <c r="AL219" s="21"/>
      <c r="AM219" s="21"/>
      <c r="AN219" s="21"/>
      <c r="AO219" s="21"/>
      <c r="AZ219" s="1"/>
      <c r="BA219" s="1"/>
      <c r="BB219" s="1"/>
      <c r="BC219" s="1"/>
      <c r="BD219" s="1"/>
      <c r="BE219" s="1"/>
      <c r="BF219" s="1"/>
      <c r="BG219" s="1"/>
    </row>
    <row r="220" spans="1:59" ht="45.75">
      <c r="A220" s="6" t="s">
        <v>80</v>
      </c>
      <c r="B220" s="7" t="s">
        <v>143</v>
      </c>
      <c r="C220" s="8"/>
      <c r="D220" s="24">
        <f>SUM(E220:AJ220)</f>
        <v>0</v>
      </c>
      <c r="E220" s="25">
        <f>E221</f>
        <v>0</v>
      </c>
      <c r="F220" s="25">
        <f t="shared" ref="F220:AJ220" si="51">F221</f>
        <v>0</v>
      </c>
      <c r="G220" s="25">
        <f t="shared" si="51"/>
        <v>0</v>
      </c>
      <c r="H220" s="25">
        <f t="shared" si="51"/>
        <v>0</v>
      </c>
      <c r="I220" s="25">
        <f t="shared" si="51"/>
        <v>0</v>
      </c>
      <c r="J220" s="25">
        <f t="shared" si="51"/>
        <v>0</v>
      </c>
      <c r="K220" s="25">
        <f t="shared" si="51"/>
        <v>0</v>
      </c>
      <c r="L220" s="25">
        <f t="shared" si="51"/>
        <v>0</v>
      </c>
      <c r="M220" s="25">
        <f t="shared" si="51"/>
        <v>0</v>
      </c>
      <c r="N220" s="25">
        <f t="shared" si="51"/>
        <v>0</v>
      </c>
      <c r="O220" s="25">
        <f t="shared" si="51"/>
        <v>0</v>
      </c>
      <c r="P220" s="25">
        <f t="shared" si="51"/>
        <v>0</v>
      </c>
      <c r="Q220" s="25">
        <f t="shared" si="51"/>
        <v>0</v>
      </c>
      <c r="R220" s="25">
        <f t="shared" si="51"/>
        <v>0</v>
      </c>
      <c r="S220" s="25">
        <f t="shared" si="51"/>
        <v>0</v>
      </c>
      <c r="T220" s="25">
        <f t="shared" si="51"/>
        <v>0</v>
      </c>
      <c r="U220" s="25">
        <f t="shared" si="51"/>
        <v>0</v>
      </c>
      <c r="V220" s="25">
        <f t="shared" si="51"/>
        <v>0</v>
      </c>
      <c r="W220" s="25">
        <f t="shared" si="51"/>
        <v>0</v>
      </c>
      <c r="X220" s="25">
        <f t="shared" si="51"/>
        <v>0</v>
      </c>
      <c r="Y220" s="25">
        <f t="shared" si="51"/>
        <v>0</v>
      </c>
      <c r="Z220" s="25">
        <f t="shared" si="51"/>
        <v>0</v>
      </c>
      <c r="AA220" s="25">
        <f t="shared" si="51"/>
        <v>0</v>
      </c>
      <c r="AB220" s="25">
        <f t="shared" si="51"/>
        <v>0</v>
      </c>
      <c r="AC220" s="25">
        <f t="shared" si="51"/>
        <v>0</v>
      </c>
      <c r="AD220" s="25">
        <f t="shared" si="51"/>
        <v>0</v>
      </c>
      <c r="AE220" s="25">
        <f t="shared" si="51"/>
        <v>0</v>
      </c>
      <c r="AF220" s="25">
        <f t="shared" si="51"/>
        <v>0</v>
      </c>
      <c r="AG220" s="25">
        <f t="shared" si="51"/>
        <v>0</v>
      </c>
      <c r="AH220" s="25">
        <f t="shared" si="51"/>
        <v>0</v>
      </c>
      <c r="AI220" s="25">
        <f t="shared" si="51"/>
        <v>0</v>
      </c>
      <c r="AJ220" s="25">
        <f t="shared" si="51"/>
        <v>0</v>
      </c>
      <c r="AK220" s="63"/>
      <c r="AL220" s="21"/>
      <c r="AM220" s="21"/>
      <c r="AN220" s="21"/>
      <c r="AO220" s="21"/>
      <c r="AZ220" s="1"/>
      <c r="BA220" s="1"/>
      <c r="BB220" s="1"/>
      <c r="BC220" s="1"/>
      <c r="BD220" s="1"/>
      <c r="BE220" s="1"/>
      <c r="BF220" s="1"/>
      <c r="BG220" s="1"/>
    </row>
    <row r="221" spans="1:59" ht="18.75">
      <c r="A221" s="8"/>
      <c r="B221" s="9" t="s">
        <v>101</v>
      </c>
      <c r="C221" s="8"/>
      <c r="D221" s="26">
        <f t="shared" si="45"/>
        <v>0</v>
      </c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27"/>
      <c r="AH221" s="27"/>
      <c r="AI221" s="27"/>
      <c r="AJ221" s="27"/>
      <c r="AK221" s="63"/>
      <c r="AL221" s="21"/>
      <c r="AM221" s="21"/>
      <c r="AN221" s="21"/>
      <c r="AO221" s="21"/>
      <c r="AZ221" s="1"/>
      <c r="BA221" s="1"/>
      <c r="BB221" s="1"/>
      <c r="BC221" s="1"/>
      <c r="BD221" s="1"/>
      <c r="BE221" s="1"/>
      <c r="BF221" s="1"/>
      <c r="BG221" s="1"/>
    </row>
    <row r="222" spans="1:59" ht="18.75">
      <c r="A222" s="6" t="s">
        <v>166</v>
      </c>
      <c r="B222" s="7" t="s">
        <v>167</v>
      </c>
      <c r="C222" s="8"/>
      <c r="D222" s="24">
        <f>SUM(E222:AJ222)</f>
        <v>10.461</v>
      </c>
      <c r="E222" s="25">
        <f>E223</f>
        <v>10.461</v>
      </c>
      <c r="F222" s="25">
        <f t="shared" ref="F222:AJ226" si="52">F223</f>
        <v>0</v>
      </c>
      <c r="G222" s="25">
        <f t="shared" si="52"/>
        <v>0</v>
      </c>
      <c r="H222" s="25">
        <f t="shared" si="52"/>
        <v>0</v>
      </c>
      <c r="I222" s="25">
        <f t="shared" si="52"/>
        <v>0</v>
      </c>
      <c r="J222" s="25">
        <f t="shared" si="52"/>
        <v>0</v>
      </c>
      <c r="K222" s="25">
        <f t="shared" si="52"/>
        <v>0</v>
      </c>
      <c r="L222" s="25">
        <f t="shared" si="52"/>
        <v>0</v>
      </c>
      <c r="M222" s="25">
        <f t="shared" si="52"/>
        <v>0</v>
      </c>
      <c r="N222" s="25">
        <f t="shared" si="52"/>
        <v>0</v>
      </c>
      <c r="O222" s="25">
        <f t="shared" si="52"/>
        <v>0</v>
      </c>
      <c r="P222" s="25">
        <f t="shared" si="52"/>
        <v>0</v>
      </c>
      <c r="Q222" s="25">
        <f t="shared" si="52"/>
        <v>0</v>
      </c>
      <c r="R222" s="25">
        <f t="shared" si="52"/>
        <v>0</v>
      </c>
      <c r="S222" s="25">
        <f t="shared" si="52"/>
        <v>0</v>
      </c>
      <c r="T222" s="25">
        <f t="shared" si="52"/>
        <v>0</v>
      </c>
      <c r="U222" s="25">
        <f t="shared" si="52"/>
        <v>0</v>
      </c>
      <c r="V222" s="25">
        <f t="shared" si="52"/>
        <v>0</v>
      </c>
      <c r="W222" s="25">
        <f t="shared" si="52"/>
        <v>0</v>
      </c>
      <c r="X222" s="25">
        <f t="shared" si="52"/>
        <v>0</v>
      </c>
      <c r="Y222" s="25">
        <f t="shared" si="52"/>
        <v>0</v>
      </c>
      <c r="Z222" s="25">
        <f t="shared" si="52"/>
        <v>0</v>
      </c>
      <c r="AA222" s="25">
        <f t="shared" si="52"/>
        <v>0</v>
      </c>
      <c r="AB222" s="25">
        <f t="shared" si="52"/>
        <v>0</v>
      </c>
      <c r="AC222" s="25">
        <f t="shared" si="52"/>
        <v>0</v>
      </c>
      <c r="AD222" s="25">
        <f t="shared" si="52"/>
        <v>0</v>
      </c>
      <c r="AE222" s="25">
        <f t="shared" si="52"/>
        <v>0</v>
      </c>
      <c r="AF222" s="25">
        <f t="shared" si="52"/>
        <v>0</v>
      </c>
      <c r="AG222" s="25">
        <f t="shared" si="52"/>
        <v>0</v>
      </c>
      <c r="AH222" s="25">
        <f t="shared" si="52"/>
        <v>0</v>
      </c>
      <c r="AI222" s="25">
        <f t="shared" si="52"/>
        <v>0</v>
      </c>
      <c r="AJ222" s="25">
        <f t="shared" si="52"/>
        <v>0</v>
      </c>
      <c r="AK222" s="63"/>
      <c r="AL222" s="21"/>
      <c r="AM222" s="21"/>
      <c r="AN222" s="21"/>
      <c r="AO222" s="21"/>
      <c r="AZ222" s="1"/>
      <c r="BA222" s="1"/>
      <c r="BB222" s="1"/>
      <c r="BC222" s="1"/>
      <c r="BD222" s="1"/>
      <c r="BE222" s="1"/>
      <c r="BF222" s="1"/>
      <c r="BG222" s="1"/>
    </row>
    <row r="223" spans="1:59" ht="18.75">
      <c r="A223" s="8"/>
      <c r="B223" s="9" t="s">
        <v>95</v>
      </c>
      <c r="C223" s="8"/>
      <c r="D223" s="26">
        <f t="shared" ref="D223" si="53">SUM(E223:AJ223)</f>
        <v>10.461</v>
      </c>
      <c r="E223" s="27">
        <v>10.461</v>
      </c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7"/>
      <c r="AH223" s="27"/>
      <c r="AI223" s="27"/>
      <c r="AJ223" s="27"/>
      <c r="AK223" s="63"/>
      <c r="AL223" s="21"/>
      <c r="AM223" s="21"/>
      <c r="AN223" s="21"/>
      <c r="AO223" s="21"/>
      <c r="AZ223" s="1"/>
      <c r="BA223" s="1"/>
      <c r="BB223" s="1"/>
      <c r="BC223" s="1"/>
      <c r="BD223" s="1"/>
      <c r="BE223" s="1"/>
      <c r="BF223" s="1"/>
      <c r="BG223" s="1"/>
    </row>
    <row r="224" spans="1:59" ht="31.5" customHeight="1">
      <c r="A224" s="6" t="s">
        <v>173</v>
      </c>
      <c r="B224" s="7" t="s">
        <v>174</v>
      </c>
      <c r="C224" s="8"/>
      <c r="D224" s="24">
        <f>SUM(E224:AJ224)</f>
        <v>59.86</v>
      </c>
      <c r="E224" s="25">
        <f>E225</f>
        <v>59.86</v>
      </c>
      <c r="F224" s="25">
        <f t="shared" si="52"/>
        <v>0</v>
      </c>
      <c r="G224" s="25">
        <f t="shared" si="52"/>
        <v>0</v>
      </c>
      <c r="H224" s="25">
        <f t="shared" si="52"/>
        <v>0</v>
      </c>
      <c r="I224" s="25">
        <f t="shared" si="52"/>
        <v>0</v>
      </c>
      <c r="J224" s="25">
        <f t="shared" si="52"/>
        <v>0</v>
      </c>
      <c r="K224" s="25">
        <f t="shared" si="52"/>
        <v>0</v>
      </c>
      <c r="L224" s="25">
        <f t="shared" si="52"/>
        <v>0</v>
      </c>
      <c r="M224" s="25">
        <f t="shared" si="52"/>
        <v>0</v>
      </c>
      <c r="N224" s="25">
        <f t="shared" si="52"/>
        <v>0</v>
      </c>
      <c r="O224" s="25">
        <f t="shared" si="52"/>
        <v>0</v>
      </c>
      <c r="P224" s="25">
        <f t="shared" si="52"/>
        <v>0</v>
      </c>
      <c r="Q224" s="25">
        <f t="shared" si="52"/>
        <v>0</v>
      </c>
      <c r="R224" s="25">
        <f t="shared" si="52"/>
        <v>0</v>
      </c>
      <c r="S224" s="25">
        <f t="shared" si="52"/>
        <v>0</v>
      </c>
      <c r="T224" s="25">
        <f t="shared" si="52"/>
        <v>0</v>
      </c>
      <c r="U224" s="25">
        <f t="shared" si="52"/>
        <v>0</v>
      </c>
      <c r="V224" s="25">
        <f t="shared" si="52"/>
        <v>0</v>
      </c>
      <c r="W224" s="25">
        <f t="shared" si="52"/>
        <v>0</v>
      </c>
      <c r="X224" s="25">
        <f t="shared" si="52"/>
        <v>0</v>
      </c>
      <c r="Y224" s="25">
        <f t="shared" si="52"/>
        <v>0</v>
      </c>
      <c r="Z224" s="25">
        <f t="shared" si="52"/>
        <v>0</v>
      </c>
      <c r="AA224" s="25">
        <f t="shared" si="52"/>
        <v>0</v>
      </c>
      <c r="AB224" s="25">
        <f t="shared" si="52"/>
        <v>0</v>
      </c>
      <c r="AC224" s="25">
        <f t="shared" si="52"/>
        <v>0</v>
      </c>
      <c r="AD224" s="25">
        <f t="shared" si="52"/>
        <v>0</v>
      </c>
      <c r="AE224" s="25">
        <f t="shared" si="52"/>
        <v>0</v>
      </c>
      <c r="AF224" s="25">
        <f t="shared" si="52"/>
        <v>0</v>
      </c>
      <c r="AG224" s="25">
        <f t="shared" si="52"/>
        <v>0</v>
      </c>
      <c r="AH224" s="25">
        <f t="shared" si="52"/>
        <v>0</v>
      </c>
      <c r="AI224" s="25">
        <f t="shared" si="52"/>
        <v>0</v>
      </c>
      <c r="AJ224" s="25">
        <f t="shared" si="52"/>
        <v>0</v>
      </c>
      <c r="AK224" s="63"/>
      <c r="AL224" s="21"/>
      <c r="AM224" s="21"/>
      <c r="AN224" s="21"/>
      <c r="AO224" s="21"/>
      <c r="AZ224" s="1"/>
      <c r="BA224" s="1"/>
      <c r="BB224" s="1"/>
      <c r="BC224" s="1"/>
      <c r="BD224" s="1"/>
      <c r="BE224" s="1"/>
      <c r="BF224" s="1"/>
      <c r="BG224" s="1"/>
    </row>
    <row r="225" spans="1:59" ht="18.75">
      <c r="A225" s="8"/>
      <c r="B225" s="9" t="s">
        <v>99</v>
      </c>
      <c r="C225" s="8"/>
      <c r="D225" s="26">
        <f t="shared" ref="D225" si="54">SUM(E225:AJ225)</f>
        <v>59.86</v>
      </c>
      <c r="E225" s="27">
        <v>59.86</v>
      </c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27"/>
      <c r="AH225" s="27"/>
      <c r="AI225" s="27"/>
      <c r="AJ225" s="27"/>
      <c r="AK225" s="63"/>
      <c r="AL225" s="21"/>
      <c r="AM225" s="21"/>
      <c r="AN225" s="21"/>
      <c r="AO225" s="21"/>
      <c r="AZ225" s="1"/>
      <c r="BA225" s="1"/>
      <c r="BB225" s="1"/>
      <c r="BC225" s="1"/>
      <c r="BD225" s="1"/>
      <c r="BE225" s="1"/>
      <c r="BF225" s="1"/>
      <c r="BG225" s="1"/>
    </row>
    <row r="226" spans="1:59" ht="45.75">
      <c r="A226" s="6" t="s">
        <v>193</v>
      </c>
      <c r="B226" s="7" t="s">
        <v>194</v>
      </c>
      <c r="C226" s="8"/>
      <c r="D226" s="24">
        <f>SUM(E226:AJ226)</f>
        <v>491.20494000000002</v>
      </c>
      <c r="E226" s="25">
        <f>E227</f>
        <v>0</v>
      </c>
      <c r="F226" s="25">
        <f t="shared" si="52"/>
        <v>0</v>
      </c>
      <c r="G226" s="25">
        <f t="shared" si="52"/>
        <v>0</v>
      </c>
      <c r="H226" s="25">
        <f t="shared" si="52"/>
        <v>0</v>
      </c>
      <c r="I226" s="25">
        <f t="shared" si="52"/>
        <v>0</v>
      </c>
      <c r="J226" s="25">
        <f t="shared" si="52"/>
        <v>0</v>
      </c>
      <c r="K226" s="25">
        <f t="shared" si="52"/>
        <v>0</v>
      </c>
      <c r="L226" s="25">
        <f t="shared" si="52"/>
        <v>0</v>
      </c>
      <c r="M226" s="25">
        <f t="shared" si="52"/>
        <v>0</v>
      </c>
      <c r="N226" s="25">
        <f t="shared" si="52"/>
        <v>0</v>
      </c>
      <c r="O226" s="25">
        <f t="shared" si="52"/>
        <v>0</v>
      </c>
      <c r="P226" s="25">
        <f t="shared" si="52"/>
        <v>0</v>
      </c>
      <c r="Q226" s="25">
        <f t="shared" si="52"/>
        <v>0</v>
      </c>
      <c r="R226" s="25">
        <f t="shared" si="52"/>
        <v>0</v>
      </c>
      <c r="S226" s="25">
        <f t="shared" si="52"/>
        <v>0</v>
      </c>
      <c r="T226" s="25">
        <f t="shared" si="52"/>
        <v>491.20494000000002</v>
      </c>
      <c r="U226" s="25">
        <f t="shared" si="52"/>
        <v>0</v>
      </c>
      <c r="V226" s="25">
        <f t="shared" si="52"/>
        <v>0</v>
      </c>
      <c r="W226" s="25">
        <f t="shared" si="52"/>
        <v>0</v>
      </c>
      <c r="X226" s="25">
        <f t="shared" si="52"/>
        <v>0</v>
      </c>
      <c r="Y226" s="25">
        <f t="shared" si="52"/>
        <v>0</v>
      </c>
      <c r="Z226" s="25">
        <f t="shared" si="52"/>
        <v>0</v>
      </c>
      <c r="AA226" s="25">
        <f t="shared" si="52"/>
        <v>0</v>
      </c>
      <c r="AB226" s="25">
        <f t="shared" si="52"/>
        <v>0</v>
      </c>
      <c r="AC226" s="25">
        <f t="shared" si="52"/>
        <v>0</v>
      </c>
      <c r="AD226" s="25">
        <f t="shared" si="52"/>
        <v>0</v>
      </c>
      <c r="AE226" s="25">
        <f t="shared" si="52"/>
        <v>0</v>
      </c>
      <c r="AF226" s="25">
        <f t="shared" si="52"/>
        <v>0</v>
      </c>
      <c r="AG226" s="25">
        <f t="shared" si="52"/>
        <v>0</v>
      </c>
      <c r="AH226" s="25">
        <f t="shared" si="52"/>
        <v>0</v>
      </c>
      <c r="AI226" s="25">
        <f t="shared" si="52"/>
        <v>0</v>
      </c>
      <c r="AJ226" s="25">
        <f t="shared" si="52"/>
        <v>0</v>
      </c>
      <c r="AK226" s="63"/>
      <c r="AL226" s="21"/>
      <c r="AM226" s="21"/>
      <c r="AN226" s="21"/>
      <c r="AO226" s="21"/>
      <c r="AZ226" s="1"/>
      <c r="BA226" s="1"/>
      <c r="BB226" s="1"/>
      <c r="BC226" s="1"/>
      <c r="BD226" s="1"/>
      <c r="BE226" s="1"/>
      <c r="BF226" s="1"/>
      <c r="BG226" s="1"/>
    </row>
    <row r="227" spans="1:59" ht="18.75">
      <c r="A227" s="6"/>
      <c r="B227" s="9" t="s">
        <v>95</v>
      </c>
      <c r="C227" s="8"/>
      <c r="D227" s="26">
        <f t="shared" ref="D227" si="55">SUM(E227:AJ227)</f>
        <v>491.20494000000002</v>
      </c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>
        <v>491.20494000000002</v>
      </c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27"/>
      <c r="AH227" s="27"/>
      <c r="AI227" s="27"/>
      <c r="AJ227" s="27"/>
      <c r="AK227" s="63"/>
      <c r="AL227" s="21"/>
      <c r="AM227" s="21"/>
      <c r="AN227" s="21"/>
      <c r="AO227" s="21"/>
      <c r="AZ227" s="1"/>
      <c r="BA227" s="1"/>
      <c r="BB227" s="1"/>
      <c r="BC227" s="1"/>
      <c r="BD227" s="1"/>
      <c r="BE227" s="1"/>
      <c r="BF227" s="1"/>
      <c r="BG227" s="1"/>
    </row>
    <row r="228" spans="1:59" ht="42.75">
      <c r="A228" s="14" t="s">
        <v>33</v>
      </c>
      <c r="B228" s="4" t="s">
        <v>22</v>
      </c>
      <c r="C228" s="5" t="s">
        <v>6</v>
      </c>
      <c r="D228" s="24">
        <f t="shared" si="45"/>
        <v>2446.3058899999996</v>
      </c>
      <c r="E228" s="25">
        <f t="shared" ref="E228:AJ228" si="56">E229+E233+E239+E242+E245+E254+E261+E270+E256+E259+E298</f>
        <v>1231.8989999999999</v>
      </c>
      <c r="F228" s="25">
        <f t="shared" si="56"/>
        <v>0</v>
      </c>
      <c r="G228" s="25">
        <f t="shared" si="56"/>
        <v>0</v>
      </c>
      <c r="H228" s="25">
        <f t="shared" si="56"/>
        <v>0</v>
      </c>
      <c r="I228" s="25">
        <f t="shared" si="56"/>
        <v>0</v>
      </c>
      <c r="J228" s="25">
        <f t="shared" si="56"/>
        <v>0</v>
      </c>
      <c r="K228" s="25">
        <f t="shared" si="56"/>
        <v>0</v>
      </c>
      <c r="L228" s="25">
        <f t="shared" si="56"/>
        <v>0</v>
      </c>
      <c r="M228" s="25">
        <f t="shared" si="56"/>
        <v>0</v>
      </c>
      <c r="N228" s="25">
        <f t="shared" si="56"/>
        <v>0</v>
      </c>
      <c r="O228" s="25">
        <f t="shared" si="56"/>
        <v>0</v>
      </c>
      <c r="P228" s="25">
        <f t="shared" si="56"/>
        <v>0</v>
      </c>
      <c r="Q228" s="25">
        <f t="shared" si="56"/>
        <v>0</v>
      </c>
      <c r="R228" s="25">
        <f t="shared" si="56"/>
        <v>0</v>
      </c>
      <c r="S228" s="25">
        <f t="shared" si="56"/>
        <v>0</v>
      </c>
      <c r="T228" s="25">
        <f t="shared" si="56"/>
        <v>1214.4068899999997</v>
      </c>
      <c r="U228" s="25">
        <f t="shared" si="56"/>
        <v>0</v>
      </c>
      <c r="V228" s="25">
        <f t="shared" si="56"/>
        <v>0</v>
      </c>
      <c r="W228" s="25">
        <f t="shared" si="56"/>
        <v>0</v>
      </c>
      <c r="X228" s="25">
        <f t="shared" si="56"/>
        <v>0</v>
      </c>
      <c r="Y228" s="25">
        <f t="shared" si="56"/>
        <v>0</v>
      </c>
      <c r="Z228" s="25">
        <f t="shared" si="56"/>
        <v>0</v>
      </c>
      <c r="AA228" s="25">
        <f t="shared" si="56"/>
        <v>0</v>
      </c>
      <c r="AB228" s="25">
        <f t="shared" si="56"/>
        <v>0</v>
      </c>
      <c r="AC228" s="25">
        <f t="shared" si="56"/>
        <v>0</v>
      </c>
      <c r="AD228" s="25">
        <f t="shared" si="56"/>
        <v>0</v>
      </c>
      <c r="AE228" s="25">
        <f t="shared" si="56"/>
        <v>0</v>
      </c>
      <c r="AF228" s="25">
        <f t="shared" si="56"/>
        <v>0</v>
      </c>
      <c r="AG228" s="25">
        <f t="shared" si="56"/>
        <v>0</v>
      </c>
      <c r="AH228" s="25">
        <f t="shared" si="56"/>
        <v>0</v>
      </c>
      <c r="AI228" s="25">
        <f t="shared" si="56"/>
        <v>0</v>
      </c>
      <c r="AJ228" s="25">
        <f t="shared" si="56"/>
        <v>0</v>
      </c>
      <c r="AK228" s="62"/>
      <c r="AL228" s="21"/>
      <c r="AM228" s="21"/>
      <c r="AN228" s="21"/>
      <c r="AO228" s="21"/>
      <c r="AZ228" s="1"/>
      <c r="BA228" s="1"/>
      <c r="BB228" s="1"/>
      <c r="BC228" s="1"/>
      <c r="BD228" s="1"/>
      <c r="BE228" s="1"/>
      <c r="BF228" s="1"/>
      <c r="BG228" s="1"/>
    </row>
    <row r="229" spans="1:59" ht="30.75">
      <c r="A229" s="6" t="s">
        <v>36</v>
      </c>
      <c r="B229" s="7" t="s">
        <v>26</v>
      </c>
      <c r="C229" s="8"/>
      <c r="D229" s="24">
        <f t="shared" si="45"/>
        <v>411.26856999999995</v>
      </c>
      <c r="E229" s="25">
        <f t="shared" ref="E229:AJ229" si="57">SUM(E230:E232)</f>
        <v>0</v>
      </c>
      <c r="F229" s="25">
        <f t="shared" si="57"/>
        <v>0</v>
      </c>
      <c r="G229" s="25">
        <f t="shared" si="57"/>
        <v>0</v>
      </c>
      <c r="H229" s="25">
        <f t="shared" si="57"/>
        <v>0</v>
      </c>
      <c r="I229" s="25">
        <f t="shared" si="57"/>
        <v>0</v>
      </c>
      <c r="J229" s="25">
        <f t="shared" si="57"/>
        <v>0</v>
      </c>
      <c r="K229" s="25">
        <f t="shared" si="57"/>
        <v>0</v>
      </c>
      <c r="L229" s="25">
        <f t="shared" si="57"/>
        <v>0</v>
      </c>
      <c r="M229" s="25">
        <f t="shared" si="57"/>
        <v>0</v>
      </c>
      <c r="N229" s="25">
        <f t="shared" si="57"/>
        <v>0</v>
      </c>
      <c r="O229" s="25">
        <f t="shared" si="57"/>
        <v>0</v>
      </c>
      <c r="P229" s="25">
        <f t="shared" si="57"/>
        <v>0</v>
      </c>
      <c r="Q229" s="25">
        <f t="shared" si="57"/>
        <v>0</v>
      </c>
      <c r="R229" s="25">
        <f t="shared" si="57"/>
        <v>0</v>
      </c>
      <c r="S229" s="25">
        <f t="shared" si="57"/>
        <v>0</v>
      </c>
      <c r="T229" s="25">
        <f t="shared" si="57"/>
        <v>411.26856999999995</v>
      </c>
      <c r="U229" s="25">
        <f t="shared" si="57"/>
        <v>0</v>
      </c>
      <c r="V229" s="25">
        <f t="shared" si="57"/>
        <v>0</v>
      </c>
      <c r="W229" s="25">
        <f t="shared" si="57"/>
        <v>0</v>
      </c>
      <c r="X229" s="25">
        <f t="shared" si="57"/>
        <v>0</v>
      </c>
      <c r="Y229" s="25">
        <f t="shared" si="57"/>
        <v>0</v>
      </c>
      <c r="Z229" s="25">
        <f t="shared" si="57"/>
        <v>0</v>
      </c>
      <c r="AA229" s="25">
        <f t="shared" si="57"/>
        <v>0</v>
      </c>
      <c r="AB229" s="25">
        <f t="shared" si="57"/>
        <v>0</v>
      </c>
      <c r="AC229" s="25">
        <f t="shared" si="57"/>
        <v>0</v>
      </c>
      <c r="AD229" s="25">
        <f t="shared" si="57"/>
        <v>0</v>
      </c>
      <c r="AE229" s="25">
        <f t="shared" si="57"/>
        <v>0</v>
      </c>
      <c r="AF229" s="25">
        <f t="shared" si="57"/>
        <v>0</v>
      </c>
      <c r="AG229" s="25">
        <f t="shared" si="57"/>
        <v>0</v>
      </c>
      <c r="AH229" s="25">
        <f t="shared" si="57"/>
        <v>0</v>
      </c>
      <c r="AI229" s="25">
        <f t="shared" si="57"/>
        <v>0</v>
      </c>
      <c r="AJ229" s="25">
        <f t="shared" si="57"/>
        <v>0</v>
      </c>
      <c r="AK229" s="62"/>
      <c r="AL229" s="21"/>
      <c r="AM229" s="21"/>
      <c r="AN229" s="21"/>
      <c r="AO229" s="21"/>
      <c r="AZ229" s="1"/>
      <c r="BA229" s="1"/>
      <c r="BB229" s="1"/>
      <c r="BC229" s="1"/>
      <c r="BD229" s="1"/>
      <c r="BE229" s="1"/>
      <c r="BF229" s="1"/>
      <c r="BG229" s="1"/>
    </row>
    <row r="230" spans="1:59" ht="18.75">
      <c r="A230" s="8"/>
      <c r="B230" s="9" t="s">
        <v>95</v>
      </c>
      <c r="C230" s="8"/>
      <c r="D230" s="26">
        <f t="shared" si="45"/>
        <v>281.69799999999998</v>
      </c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>
        <v>281.69799999999998</v>
      </c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F230" s="27"/>
      <c r="AG230" s="27"/>
      <c r="AH230" s="27"/>
      <c r="AI230" s="27"/>
      <c r="AJ230" s="27"/>
      <c r="AK230" s="63"/>
      <c r="AL230" s="21"/>
      <c r="AM230" s="21"/>
      <c r="AN230" s="21"/>
      <c r="AO230" s="21"/>
      <c r="AZ230" s="1"/>
      <c r="BA230" s="1"/>
      <c r="BB230" s="1"/>
      <c r="BC230" s="1"/>
      <c r="BD230" s="1"/>
      <c r="BE230" s="1"/>
      <c r="BF230" s="1"/>
      <c r="BG230" s="1"/>
    </row>
    <row r="231" spans="1:59" ht="18.75">
      <c r="A231" s="8"/>
      <c r="B231" s="9" t="s">
        <v>100</v>
      </c>
      <c r="C231" s="8"/>
      <c r="D231" s="26">
        <f t="shared" si="45"/>
        <v>95.2</v>
      </c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>
        <v>95.2</v>
      </c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27"/>
      <c r="AH231" s="27"/>
      <c r="AI231" s="27"/>
      <c r="AJ231" s="27"/>
      <c r="AK231" s="63"/>
      <c r="AL231" s="21"/>
      <c r="AM231" s="21"/>
      <c r="AN231" s="21"/>
      <c r="AO231" s="21"/>
      <c r="AZ231" s="1"/>
      <c r="BA231" s="1"/>
      <c r="BB231" s="1"/>
      <c r="BC231" s="1"/>
      <c r="BD231" s="1"/>
      <c r="BE231" s="1"/>
      <c r="BF231" s="1"/>
      <c r="BG231" s="1"/>
    </row>
    <row r="232" spans="1:59" ht="18.75">
      <c r="A232" s="8"/>
      <c r="B232" s="9" t="s">
        <v>112</v>
      </c>
      <c r="C232" s="8"/>
      <c r="D232" s="26">
        <f t="shared" si="45"/>
        <v>34.370570000000001</v>
      </c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>
        <v>34.370570000000001</v>
      </c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F232" s="27"/>
      <c r="AG232" s="27"/>
      <c r="AH232" s="27"/>
      <c r="AI232" s="27"/>
      <c r="AJ232" s="27"/>
      <c r="AK232" s="63"/>
      <c r="AL232" s="21"/>
      <c r="AM232" s="21"/>
      <c r="AN232" s="21"/>
      <c r="AO232" s="21"/>
      <c r="AZ232" s="1"/>
      <c r="BA232" s="1"/>
      <c r="BB232" s="1"/>
      <c r="BC232" s="1"/>
      <c r="BD232" s="1"/>
      <c r="BE232" s="1"/>
      <c r="BF232" s="1"/>
      <c r="BG232" s="1"/>
    </row>
    <row r="233" spans="1:59" ht="108" customHeight="1">
      <c r="A233" s="6" t="s">
        <v>38</v>
      </c>
      <c r="B233" s="7" t="s">
        <v>192</v>
      </c>
      <c r="C233" s="8"/>
      <c r="D233" s="24">
        <f t="shared" si="45"/>
        <v>582.64123999999993</v>
      </c>
      <c r="E233" s="25">
        <f>SUM(E234:E238)</f>
        <v>78</v>
      </c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>
        <f>SUM(T234:T238)</f>
        <v>504.64123999999998</v>
      </c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25"/>
      <c r="AF233" s="25"/>
      <c r="AG233" s="25"/>
      <c r="AH233" s="25"/>
      <c r="AI233" s="25"/>
      <c r="AJ233" s="25">
        <f>SUM(AJ234:AJ238)</f>
        <v>0</v>
      </c>
      <c r="AK233" s="62"/>
      <c r="AL233" s="21"/>
      <c r="AM233" s="21"/>
      <c r="AN233" s="21"/>
      <c r="AO233" s="21"/>
      <c r="AZ233" s="1"/>
      <c r="BA233" s="1"/>
      <c r="BB233" s="1"/>
      <c r="BC233" s="1"/>
      <c r="BD233" s="1"/>
      <c r="BE233" s="1"/>
      <c r="BF233" s="1"/>
      <c r="BG233" s="1"/>
    </row>
    <row r="234" spans="1:59" ht="18.75">
      <c r="A234" s="8"/>
      <c r="B234" s="9" t="s">
        <v>97</v>
      </c>
      <c r="C234" s="8"/>
      <c r="D234" s="26">
        <f t="shared" si="45"/>
        <v>290.14123999999998</v>
      </c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>
        <f>362.67654-58.747-13.7883</f>
        <v>290.14123999999998</v>
      </c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F234" s="27"/>
      <c r="AG234" s="27"/>
      <c r="AH234" s="27"/>
      <c r="AI234" s="27"/>
      <c r="AJ234" s="27"/>
      <c r="AK234" s="63"/>
      <c r="AL234" s="21"/>
      <c r="AM234" s="21"/>
      <c r="AN234" s="21"/>
      <c r="AO234" s="21"/>
      <c r="AZ234" s="1"/>
      <c r="BA234" s="1"/>
      <c r="BB234" s="1"/>
      <c r="BC234" s="1"/>
      <c r="BD234" s="1"/>
      <c r="BE234" s="1"/>
      <c r="BF234" s="1"/>
      <c r="BG234" s="1"/>
    </row>
    <row r="235" spans="1:59" ht="18.75">
      <c r="A235" s="8"/>
      <c r="B235" s="9" t="s">
        <v>93</v>
      </c>
      <c r="C235" s="8"/>
      <c r="D235" s="26">
        <f>SUM(E235:AJ235)</f>
        <v>119</v>
      </c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>
        <v>119</v>
      </c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F235" s="27"/>
      <c r="AG235" s="27"/>
      <c r="AH235" s="27"/>
      <c r="AI235" s="27"/>
      <c r="AJ235" s="27"/>
      <c r="AK235" s="63"/>
      <c r="AL235" s="21"/>
      <c r="AM235" s="21"/>
      <c r="AN235" s="21"/>
      <c r="AO235" s="21"/>
      <c r="AZ235" s="1"/>
      <c r="BA235" s="1"/>
      <c r="BB235" s="1"/>
      <c r="BC235" s="1"/>
      <c r="BD235" s="1"/>
      <c r="BE235" s="1"/>
      <c r="BF235" s="1"/>
      <c r="BG235" s="1"/>
    </row>
    <row r="236" spans="1:59" ht="18.75">
      <c r="A236" s="8"/>
      <c r="B236" s="9" t="s">
        <v>191</v>
      </c>
      <c r="C236" s="8"/>
      <c r="D236" s="26">
        <f t="shared" ref="D236:D322" si="58">SUM(E236:AJ236)</f>
        <v>89.5</v>
      </c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>
        <v>89.5</v>
      </c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27"/>
      <c r="AH236" s="27"/>
      <c r="AI236" s="27"/>
      <c r="AJ236" s="27"/>
      <c r="AK236" s="63"/>
      <c r="AL236" s="21"/>
      <c r="AM236" s="21"/>
      <c r="AN236" s="21"/>
      <c r="AO236" s="21"/>
      <c r="AZ236" s="1"/>
      <c r="BA236" s="1"/>
      <c r="BB236" s="1"/>
      <c r="BC236" s="1"/>
      <c r="BD236" s="1"/>
      <c r="BE236" s="1"/>
      <c r="BF236" s="1"/>
      <c r="BG236" s="1"/>
    </row>
    <row r="237" spans="1:59" ht="18.75">
      <c r="A237" s="8"/>
      <c r="B237" s="9" t="s">
        <v>104</v>
      </c>
      <c r="C237" s="8"/>
      <c r="D237" s="26">
        <f t="shared" si="58"/>
        <v>6</v>
      </c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>
        <v>6</v>
      </c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27"/>
      <c r="AH237" s="27"/>
      <c r="AI237" s="27"/>
      <c r="AJ237" s="27"/>
      <c r="AK237" s="63"/>
      <c r="AL237" s="21"/>
      <c r="AM237" s="21"/>
      <c r="AN237" s="21"/>
      <c r="AO237" s="21"/>
      <c r="AZ237" s="1"/>
      <c r="BA237" s="1"/>
      <c r="BB237" s="1"/>
      <c r="BC237" s="1"/>
      <c r="BD237" s="1"/>
      <c r="BE237" s="1"/>
      <c r="BF237" s="1"/>
      <c r="BG237" s="1"/>
    </row>
    <row r="238" spans="1:59" ht="18.75">
      <c r="A238" s="8"/>
      <c r="B238" s="9" t="s">
        <v>110</v>
      </c>
      <c r="C238" s="8"/>
      <c r="D238" s="26">
        <f t="shared" si="58"/>
        <v>78</v>
      </c>
      <c r="E238" s="27">
        <v>78</v>
      </c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F238" s="27"/>
      <c r="AG238" s="27"/>
      <c r="AH238" s="27"/>
      <c r="AI238" s="27"/>
      <c r="AJ238" s="27"/>
      <c r="AK238" s="63"/>
      <c r="AL238" s="21"/>
      <c r="AM238" s="21"/>
      <c r="AN238" s="21"/>
      <c r="AO238" s="21"/>
      <c r="AZ238" s="1"/>
      <c r="BA238" s="1"/>
      <c r="BB238" s="1"/>
      <c r="BC238" s="1"/>
      <c r="BD238" s="1"/>
      <c r="BE238" s="1"/>
      <c r="BF238" s="1"/>
      <c r="BG238" s="1"/>
    </row>
    <row r="239" spans="1:59" ht="61.5" customHeight="1">
      <c r="A239" s="6" t="s">
        <v>40</v>
      </c>
      <c r="B239" s="7" t="s">
        <v>144</v>
      </c>
      <c r="C239" s="8"/>
      <c r="D239" s="24">
        <f t="shared" si="58"/>
        <v>0</v>
      </c>
      <c r="E239" s="25">
        <f>SUM(E240:E241)</f>
        <v>0</v>
      </c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>
        <f>SUM(T240:T241)</f>
        <v>0</v>
      </c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25"/>
      <c r="AF239" s="25"/>
      <c r="AG239" s="25"/>
      <c r="AH239" s="25"/>
      <c r="AI239" s="25"/>
      <c r="AJ239" s="25">
        <f>SUM(AJ240:AJ241)</f>
        <v>0</v>
      </c>
      <c r="AK239" s="62"/>
      <c r="AL239" s="21"/>
      <c r="AM239" s="21"/>
      <c r="AN239" s="21"/>
      <c r="AO239" s="21"/>
      <c r="AZ239" s="1"/>
      <c r="BA239" s="1"/>
      <c r="BB239" s="1"/>
      <c r="BC239" s="1"/>
      <c r="BD239" s="1"/>
      <c r="BE239" s="1"/>
      <c r="BF239" s="1"/>
      <c r="BG239" s="1"/>
    </row>
    <row r="240" spans="1:59" ht="18.75">
      <c r="A240" s="8"/>
      <c r="B240" s="9" t="s">
        <v>93</v>
      </c>
      <c r="C240" s="8"/>
      <c r="D240" s="26">
        <f t="shared" si="58"/>
        <v>0</v>
      </c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27"/>
      <c r="AH240" s="27"/>
      <c r="AI240" s="27"/>
      <c r="AJ240" s="27"/>
      <c r="AK240" s="63"/>
      <c r="AL240" s="21"/>
      <c r="AM240" s="21"/>
      <c r="AN240" s="21"/>
      <c r="AO240" s="21"/>
      <c r="AZ240" s="1"/>
      <c r="BA240" s="1"/>
      <c r="BB240" s="1"/>
      <c r="BC240" s="1"/>
      <c r="BD240" s="1"/>
      <c r="BE240" s="1"/>
      <c r="BF240" s="1"/>
      <c r="BG240" s="1"/>
    </row>
    <row r="241" spans="1:59" ht="18.75">
      <c r="A241" s="8"/>
      <c r="B241" s="9" t="s">
        <v>96</v>
      </c>
      <c r="C241" s="8"/>
      <c r="D241" s="26">
        <f t="shared" si="58"/>
        <v>0</v>
      </c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F241" s="27"/>
      <c r="AG241" s="27"/>
      <c r="AH241" s="27"/>
      <c r="AI241" s="27"/>
      <c r="AJ241" s="27"/>
      <c r="AK241" s="63"/>
      <c r="AL241" s="21"/>
      <c r="AM241" s="21"/>
      <c r="AN241" s="21"/>
      <c r="AO241" s="21"/>
      <c r="AZ241" s="1"/>
      <c r="BA241" s="1"/>
      <c r="BB241" s="1"/>
      <c r="BC241" s="1"/>
      <c r="BD241" s="1"/>
      <c r="BE241" s="1"/>
      <c r="BF241" s="1"/>
      <c r="BG241" s="1"/>
    </row>
    <row r="242" spans="1:59" ht="75.75">
      <c r="A242" s="6" t="s">
        <v>50</v>
      </c>
      <c r="B242" s="7" t="s">
        <v>145</v>
      </c>
      <c r="C242" s="8"/>
      <c r="D242" s="24">
        <f t="shared" si="58"/>
        <v>535.82299999999998</v>
      </c>
      <c r="E242" s="25">
        <f>SUM(E243:E244)</f>
        <v>535.82299999999998</v>
      </c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>
        <f>SUM(T243:T244)</f>
        <v>0</v>
      </c>
      <c r="U242" s="25"/>
      <c r="V242" s="25"/>
      <c r="W242" s="25"/>
      <c r="X242" s="25"/>
      <c r="Y242" s="25"/>
      <c r="Z242" s="25"/>
      <c r="AA242" s="25"/>
      <c r="AB242" s="25"/>
      <c r="AC242" s="25"/>
      <c r="AD242" s="25"/>
      <c r="AE242" s="25"/>
      <c r="AF242" s="25"/>
      <c r="AG242" s="25"/>
      <c r="AH242" s="25"/>
      <c r="AI242" s="25"/>
      <c r="AJ242" s="25">
        <f>SUM(AJ243:AJ244)</f>
        <v>0</v>
      </c>
      <c r="AK242" s="62"/>
      <c r="AL242" s="21"/>
      <c r="AM242" s="21"/>
      <c r="AN242" s="21"/>
      <c r="AO242" s="21"/>
      <c r="AZ242" s="1"/>
      <c r="BA242" s="1"/>
      <c r="BB242" s="1"/>
      <c r="BC242" s="1"/>
      <c r="BD242" s="1"/>
      <c r="BE242" s="1"/>
      <c r="BF242" s="1"/>
      <c r="BG242" s="1"/>
    </row>
    <row r="243" spans="1:59" ht="30">
      <c r="A243" s="8"/>
      <c r="B243" s="9" t="s">
        <v>172</v>
      </c>
      <c r="C243" s="8"/>
      <c r="D243" s="26">
        <f t="shared" si="58"/>
        <v>363.435</v>
      </c>
      <c r="E243" s="27">
        <v>363.435</v>
      </c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F243" s="27"/>
      <c r="AG243" s="27"/>
      <c r="AH243" s="27"/>
      <c r="AI243" s="27"/>
      <c r="AJ243" s="27"/>
      <c r="AK243" s="63"/>
      <c r="AL243" s="21"/>
      <c r="AM243" s="21"/>
      <c r="AN243" s="21"/>
      <c r="AO243" s="21"/>
      <c r="AZ243" s="1"/>
      <c r="BA243" s="1"/>
      <c r="BB243" s="1"/>
      <c r="BC243" s="1"/>
      <c r="BD243" s="1"/>
      <c r="BE243" s="1"/>
      <c r="BF243" s="1"/>
      <c r="BG243" s="1"/>
    </row>
    <row r="244" spans="1:59" ht="18.75">
      <c r="A244" s="8"/>
      <c r="B244" s="9" t="s">
        <v>98</v>
      </c>
      <c r="C244" s="8"/>
      <c r="D244" s="26">
        <f t="shared" si="58"/>
        <v>172.38800000000001</v>
      </c>
      <c r="E244" s="27">
        <v>172.38800000000001</v>
      </c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F244" s="27"/>
      <c r="AG244" s="27"/>
      <c r="AH244" s="27"/>
      <c r="AI244" s="27"/>
      <c r="AJ244" s="27"/>
      <c r="AK244" s="63"/>
      <c r="AL244" s="21"/>
      <c r="AM244" s="21"/>
      <c r="AN244" s="21"/>
      <c r="AO244" s="21"/>
      <c r="AZ244" s="1"/>
      <c r="BA244" s="1"/>
      <c r="BB244" s="1"/>
      <c r="BC244" s="1"/>
      <c r="BD244" s="1"/>
      <c r="BE244" s="1"/>
      <c r="BF244" s="1"/>
      <c r="BG244" s="1"/>
    </row>
    <row r="245" spans="1:59" ht="64.5" customHeight="1">
      <c r="A245" s="6" t="s">
        <v>51</v>
      </c>
      <c r="B245" s="7" t="s">
        <v>236</v>
      </c>
      <c r="C245" s="8"/>
      <c r="D245" s="24">
        <f t="shared" si="58"/>
        <v>212.94399999999999</v>
      </c>
      <c r="E245" s="25">
        <f>SUM(E246:E253)</f>
        <v>166.94399999999999</v>
      </c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>
        <f t="shared" ref="T245:AJ245" si="59">SUM(T246:T253)</f>
        <v>46</v>
      </c>
      <c r="U245" s="25"/>
      <c r="V245" s="25"/>
      <c r="W245" s="25"/>
      <c r="X245" s="25"/>
      <c r="Y245" s="25"/>
      <c r="Z245" s="25"/>
      <c r="AA245" s="25"/>
      <c r="AB245" s="25"/>
      <c r="AC245" s="25"/>
      <c r="AD245" s="25"/>
      <c r="AE245" s="25"/>
      <c r="AF245" s="25"/>
      <c r="AG245" s="25"/>
      <c r="AH245" s="25"/>
      <c r="AI245" s="25"/>
      <c r="AJ245" s="25">
        <f t="shared" si="59"/>
        <v>0</v>
      </c>
      <c r="AK245" s="62"/>
      <c r="AL245" s="21"/>
      <c r="AM245" s="21"/>
      <c r="AN245" s="21"/>
      <c r="AO245" s="21"/>
      <c r="AZ245" s="1"/>
      <c r="BA245" s="1"/>
      <c r="BB245" s="1"/>
      <c r="BC245" s="1"/>
      <c r="BD245" s="1"/>
      <c r="BE245" s="1"/>
      <c r="BF245" s="1"/>
      <c r="BG245" s="1"/>
    </row>
    <row r="246" spans="1:59" ht="18.75">
      <c r="A246" s="8"/>
      <c r="B246" s="9" t="s">
        <v>92</v>
      </c>
      <c r="C246" s="8"/>
      <c r="D246" s="26">
        <f t="shared" si="58"/>
        <v>62.234999999999999</v>
      </c>
      <c r="E246" s="27">
        <v>62.234999999999999</v>
      </c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F246" s="27"/>
      <c r="AG246" s="27"/>
      <c r="AH246" s="27"/>
      <c r="AI246" s="27"/>
      <c r="AJ246" s="27"/>
      <c r="AK246" s="63"/>
      <c r="AL246" s="21"/>
      <c r="AM246" s="21"/>
      <c r="AN246" s="21"/>
      <c r="AO246" s="21"/>
      <c r="AZ246" s="1"/>
      <c r="BA246" s="1"/>
      <c r="BB246" s="1"/>
      <c r="BC246" s="1"/>
      <c r="BD246" s="1"/>
      <c r="BE246" s="1"/>
      <c r="BF246" s="1"/>
      <c r="BG246" s="1"/>
    </row>
    <row r="247" spans="1:59" ht="30">
      <c r="A247" s="8"/>
      <c r="B247" s="9" t="s">
        <v>146</v>
      </c>
      <c r="C247" s="8"/>
      <c r="D247" s="26">
        <f t="shared" si="58"/>
        <v>5.3540000000000001</v>
      </c>
      <c r="E247" s="27">
        <v>5.3540000000000001</v>
      </c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F247" s="27"/>
      <c r="AG247" s="27"/>
      <c r="AH247" s="27"/>
      <c r="AI247" s="27"/>
      <c r="AJ247" s="27"/>
      <c r="AK247" s="63"/>
      <c r="AL247" s="21"/>
      <c r="AM247" s="21"/>
      <c r="AN247" s="21"/>
      <c r="AO247" s="21"/>
      <c r="AZ247" s="1"/>
      <c r="BA247" s="1"/>
      <c r="BB247" s="1"/>
      <c r="BC247" s="1"/>
      <c r="BD247" s="1"/>
      <c r="BE247" s="1"/>
      <c r="BF247" s="1"/>
      <c r="BG247" s="1"/>
    </row>
    <row r="248" spans="1:59" ht="18.75">
      <c r="A248" s="8"/>
      <c r="B248" s="9" t="s">
        <v>91</v>
      </c>
      <c r="C248" s="8"/>
      <c r="D248" s="26">
        <f t="shared" si="58"/>
        <v>37.311999999999998</v>
      </c>
      <c r="E248" s="27">
        <v>37.311999999999998</v>
      </c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27"/>
      <c r="AH248" s="27"/>
      <c r="AI248" s="27"/>
      <c r="AJ248" s="27"/>
      <c r="AK248" s="63"/>
      <c r="AL248" s="21"/>
      <c r="AM248" s="21"/>
      <c r="AN248" s="21"/>
      <c r="AO248" s="21"/>
      <c r="AZ248" s="1"/>
      <c r="BA248" s="1"/>
      <c r="BB248" s="1"/>
      <c r="BC248" s="1"/>
      <c r="BD248" s="1"/>
      <c r="BE248" s="1"/>
      <c r="BF248" s="1"/>
      <c r="BG248" s="1"/>
    </row>
    <row r="249" spans="1:59" ht="18.75">
      <c r="A249" s="8"/>
      <c r="B249" s="9" t="s">
        <v>110</v>
      </c>
      <c r="C249" s="8"/>
      <c r="D249" s="26">
        <f t="shared" si="58"/>
        <v>46</v>
      </c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>
        <v>46</v>
      </c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F249" s="27"/>
      <c r="AG249" s="27"/>
      <c r="AH249" s="27"/>
      <c r="AI249" s="27"/>
      <c r="AJ249" s="27"/>
      <c r="AK249" s="63"/>
      <c r="AL249" s="21"/>
      <c r="AM249" s="21"/>
      <c r="AN249" s="21"/>
      <c r="AO249" s="21"/>
      <c r="AZ249" s="1"/>
      <c r="BA249" s="1"/>
      <c r="BB249" s="1"/>
      <c r="BC249" s="1"/>
      <c r="BD249" s="1"/>
      <c r="BE249" s="1"/>
      <c r="BF249" s="1"/>
      <c r="BG249" s="1"/>
    </row>
    <row r="250" spans="1:59" ht="30">
      <c r="A250" s="8"/>
      <c r="B250" s="9" t="s">
        <v>147</v>
      </c>
      <c r="C250" s="8"/>
      <c r="D250" s="26">
        <f t="shared" si="58"/>
        <v>5.5579999999999998</v>
      </c>
      <c r="E250" s="27">
        <v>5.5579999999999998</v>
      </c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F250" s="27"/>
      <c r="AG250" s="27"/>
      <c r="AH250" s="27"/>
      <c r="AI250" s="27"/>
      <c r="AJ250" s="27"/>
      <c r="AK250" s="63"/>
      <c r="AL250" s="21"/>
      <c r="AM250" s="21"/>
      <c r="AN250" s="21"/>
      <c r="AO250" s="21"/>
      <c r="AZ250" s="1"/>
      <c r="BA250" s="1"/>
      <c r="BB250" s="1"/>
      <c r="BC250" s="1"/>
      <c r="BD250" s="1"/>
      <c r="BE250" s="1"/>
      <c r="BF250" s="1"/>
      <c r="BG250" s="1"/>
    </row>
    <row r="251" spans="1:59" ht="18.75">
      <c r="A251" s="8"/>
      <c r="B251" s="9" t="s">
        <v>97</v>
      </c>
      <c r="C251" s="8"/>
      <c r="D251" s="26">
        <f t="shared" si="58"/>
        <v>53.802</v>
      </c>
      <c r="E251" s="27">
        <v>53.802</v>
      </c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F251" s="27"/>
      <c r="AG251" s="27"/>
      <c r="AH251" s="27"/>
      <c r="AI251" s="27"/>
      <c r="AJ251" s="27"/>
      <c r="AK251" s="63"/>
      <c r="AL251" s="21"/>
      <c r="AM251" s="21"/>
      <c r="AN251" s="21"/>
      <c r="AO251" s="21"/>
      <c r="AZ251" s="1"/>
      <c r="BA251" s="1"/>
      <c r="BB251" s="1"/>
      <c r="BC251" s="1"/>
      <c r="BD251" s="1"/>
      <c r="BE251" s="1"/>
      <c r="BF251" s="1"/>
      <c r="BG251" s="1"/>
    </row>
    <row r="252" spans="1:59" ht="30">
      <c r="A252" s="8"/>
      <c r="B252" s="9" t="s">
        <v>148</v>
      </c>
      <c r="C252" s="8"/>
      <c r="D252" s="26">
        <f t="shared" si="58"/>
        <v>1.242</v>
      </c>
      <c r="E252" s="27">
        <v>1.242</v>
      </c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F252" s="27"/>
      <c r="AG252" s="27"/>
      <c r="AH252" s="27"/>
      <c r="AI252" s="27"/>
      <c r="AJ252" s="27"/>
      <c r="AK252" s="63"/>
      <c r="AL252" s="21"/>
      <c r="AM252" s="21"/>
      <c r="AN252" s="21"/>
      <c r="AO252" s="21"/>
      <c r="AZ252" s="1"/>
      <c r="BA252" s="1"/>
      <c r="BB252" s="1"/>
      <c r="BC252" s="1"/>
      <c r="BD252" s="1"/>
      <c r="BE252" s="1"/>
      <c r="BF252" s="1"/>
      <c r="BG252" s="1"/>
    </row>
    <row r="253" spans="1:59" ht="30">
      <c r="A253" s="8"/>
      <c r="B253" s="9" t="s">
        <v>149</v>
      </c>
      <c r="C253" s="8"/>
      <c r="D253" s="26">
        <f t="shared" si="58"/>
        <v>1.4410000000000001</v>
      </c>
      <c r="E253" s="27">
        <v>1.4410000000000001</v>
      </c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F253" s="27"/>
      <c r="AG253" s="27"/>
      <c r="AH253" s="27"/>
      <c r="AI253" s="27"/>
      <c r="AJ253" s="27"/>
      <c r="AK253" s="63"/>
      <c r="AL253" s="21"/>
      <c r="AM253" s="21"/>
      <c r="AN253" s="21"/>
      <c r="AO253" s="21"/>
      <c r="AZ253" s="1"/>
      <c r="BA253" s="1"/>
      <c r="BB253" s="1"/>
      <c r="BC253" s="1"/>
      <c r="BD253" s="1"/>
      <c r="BE253" s="1"/>
      <c r="BF253" s="1"/>
      <c r="BG253" s="1"/>
    </row>
    <row r="254" spans="1:59" ht="30.75">
      <c r="A254" s="6" t="s">
        <v>52</v>
      </c>
      <c r="B254" s="7" t="s">
        <v>31</v>
      </c>
      <c r="C254" s="8"/>
      <c r="D254" s="24">
        <f t="shared" si="58"/>
        <v>0</v>
      </c>
      <c r="E254" s="25">
        <f>SUM(E255)</f>
        <v>0</v>
      </c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>
        <f t="shared" ref="T254:AJ254" si="60">SUM(T255)</f>
        <v>0</v>
      </c>
      <c r="U254" s="25"/>
      <c r="V254" s="25"/>
      <c r="W254" s="25"/>
      <c r="X254" s="25"/>
      <c r="Y254" s="25"/>
      <c r="Z254" s="25"/>
      <c r="AA254" s="25"/>
      <c r="AB254" s="25"/>
      <c r="AC254" s="25"/>
      <c r="AD254" s="25"/>
      <c r="AE254" s="25"/>
      <c r="AF254" s="25"/>
      <c r="AG254" s="25"/>
      <c r="AH254" s="25"/>
      <c r="AI254" s="25"/>
      <c r="AJ254" s="25">
        <f t="shared" si="60"/>
        <v>0</v>
      </c>
      <c r="AK254" s="62"/>
      <c r="AL254" s="21"/>
      <c r="AM254" s="21"/>
      <c r="AN254" s="21"/>
      <c r="AO254" s="21"/>
      <c r="AZ254" s="1"/>
      <c r="BA254" s="1"/>
      <c r="BB254" s="1"/>
      <c r="BC254" s="1"/>
      <c r="BD254" s="1"/>
      <c r="BE254" s="1"/>
      <c r="BF254" s="1"/>
      <c r="BG254" s="1"/>
    </row>
    <row r="255" spans="1:59" ht="18.75">
      <c r="A255" s="8"/>
      <c r="B255" s="9" t="s">
        <v>101</v>
      </c>
      <c r="C255" s="8"/>
      <c r="D255" s="26">
        <f t="shared" si="58"/>
        <v>0</v>
      </c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F255" s="27"/>
      <c r="AG255" s="27"/>
      <c r="AH255" s="27"/>
      <c r="AI255" s="27"/>
      <c r="AJ255" s="27"/>
      <c r="AK255" s="63"/>
      <c r="AL255" s="21"/>
      <c r="AM255" s="21"/>
      <c r="AN255" s="21"/>
      <c r="AO255" s="21"/>
      <c r="AZ255" s="1"/>
      <c r="BA255" s="1"/>
      <c r="BB255" s="1"/>
      <c r="BC255" s="1"/>
      <c r="BD255" s="1"/>
      <c r="BE255" s="1"/>
      <c r="BF255" s="1"/>
      <c r="BG255" s="1"/>
    </row>
    <row r="256" spans="1:59" ht="18.75">
      <c r="A256" s="6" t="s">
        <v>78</v>
      </c>
      <c r="B256" s="7" t="s">
        <v>120</v>
      </c>
      <c r="C256" s="8"/>
      <c r="D256" s="24">
        <f t="shared" si="58"/>
        <v>32.271000000000001</v>
      </c>
      <c r="E256" s="25">
        <f t="shared" ref="E256:AJ256" si="61">SUM(E257:E258)</f>
        <v>32.271000000000001</v>
      </c>
      <c r="F256" s="25">
        <f t="shared" si="61"/>
        <v>0</v>
      </c>
      <c r="G256" s="25">
        <f t="shared" si="61"/>
        <v>0</v>
      </c>
      <c r="H256" s="25">
        <f t="shared" si="61"/>
        <v>0</v>
      </c>
      <c r="I256" s="25">
        <f t="shared" si="61"/>
        <v>0</v>
      </c>
      <c r="J256" s="25">
        <f t="shared" si="61"/>
        <v>0</v>
      </c>
      <c r="K256" s="25">
        <f t="shared" si="61"/>
        <v>0</v>
      </c>
      <c r="L256" s="25">
        <f t="shared" si="61"/>
        <v>0</v>
      </c>
      <c r="M256" s="25">
        <f t="shared" si="61"/>
        <v>0</v>
      </c>
      <c r="N256" s="25">
        <f t="shared" si="61"/>
        <v>0</v>
      </c>
      <c r="O256" s="25">
        <f t="shared" si="61"/>
        <v>0</v>
      </c>
      <c r="P256" s="25">
        <f t="shared" si="61"/>
        <v>0</v>
      </c>
      <c r="Q256" s="25">
        <f t="shared" si="61"/>
        <v>0</v>
      </c>
      <c r="R256" s="25">
        <f t="shared" si="61"/>
        <v>0</v>
      </c>
      <c r="S256" s="25">
        <f t="shared" si="61"/>
        <v>0</v>
      </c>
      <c r="T256" s="25">
        <f t="shared" si="61"/>
        <v>0</v>
      </c>
      <c r="U256" s="25">
        <f t="shared" si="61"/>
        <v>0</v>
      </c>
      <c r="V256" s="25">
        <f t="shared" si="61"/>
        <v>0</v>
      </c>
      <c r="W256" s="25">
        <f t="shared" si="61"/>
        <v>0</v>
      </c>
      <c r="X256" s="25">
        <f t="shared" si="61"/>
        <v>0</v>
      </c>
      <c r="Y256" s="25">
        <f t="shared" si="61"/>
        <v>0</v>
      </c>
      <c r="Z256" s="25">
        <f t="shared" si="61"/>
        <v>0</v>
      </c>
      <c r="AA256" s="25">
        <f t="shared" si="61"/>
        <v>0</v>
      </c>
      <c r="AB256" s="25">
        <f t="shared" si="61"/>
        <v>0</v>
      </c>
      <c r="AC256" s="25">
        <f t="shared" si="61"/>
        <v>0</v>
      </c>
      <c r="AD256" s="25">
        <f t="shared" si="61"/>
        <v>0</v>
      </c>
      <c r="AE256" s="25">
        <f t="shared" si="61"/>
        <v>0</v>
      </c>
      <c r="AF256" s="25">
        <f t="shared" si="61"/>
        <v>0</v>
      </c>
      <c r="AG256" s="25">
        <f t="shared" si="61"/>
        <v>0</v>
      </c>
      <c r="AH256" s="25">
        <f t="shared" si="61"/>
        <v>0</v>
      </c>
      <c r="AI256" s="25">
        <f t="shared" si="61"/>
        <v>0</v>
      </c>
      <c r="AJ256" s="25">
        <f t="shared" si="61"/>
        <v>0</v>
      </c>
      <c r="AK256" s="62"/>
      <c r="AL256" s="21"/>
      <c r="AM256" s="21"/>
      <c r="AN256" s="21"/>
      <c r="AO256" s="21"/>
      <c r="AZ256" s="1"/>
      <c r="BA256" s="1"/>
      <c r="BB256" s="1"/>
      <c r="BC256" s="1"/>
      <c r="BD256" s="1"/>
      <c r="BE256" s="1"/>
      <c r="BF256" s="1"/>
      <c r="BG256" s="1"/>
    </row>
    <row r="257" spans="1:59" ht="18.75">
      <c r="A257" s="6"/>
      <c r="B257" s="9" t="s">
        <v>108</v>
      </c>
      <c r="C257" s="8"/>
      <c r="D257" s="26">
        <f t="shared" si="58"/>
        <v>15</v>
      </c>
      <c r="E257" s="27">
        <v>15</v>
      </c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D257" s="25"/>
      <c r="AE257" s="25"/>
      <c r="AF257" s="25"/>
      <c r="AG257" s="25"/>
      <c r="AH257" s="25"/>
      <c r="AI257" s="25"/>
      <c r="AJ257" s="25"/>
      <c r="AK257" s="62"/>
      <c r="AL257" s="21"/>
      <c r="AM257" s="21"/>
      <c r="AN257" s="21"/>
      <c r="AO257" s="21"/>
      <c r="AZ257" s="1"/>
      <c r="BA257" s="1"/>
      <c r="BB257" s="1"/>
      <c r="BC257" s="1"/>
      <c r="BD257" s="1"/>
      <c r="BE257" s="1"/>
      <c r="BF257" s="1"/>
      <c r="BG257" s="1"/>
    </row>
    <row r="258" spans="1:59" ht="18.75">
      <c r="A258" s="8"/>
      <c r="B258" s="9" t="s">
        <v>101</v>
      </c>
      <c r="C258" s="8"/>
      <c r="D258" s="26">
        <f t="shared" si="58"/>
        <v>17.271000000000001</v>
      </c>
      <c r="E258" s="27">
        <v>17.271000000000001</v>
      </c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F258" s="27"/>
      <c r="AG258" s="27"/>
      <c r="AH258" s="27"/>
      <c r="AI258" s="27"/>
      <c r="AJ258" s="27"/>
      <c r="AK258" s="63"/>
      <c r="AL258" s="21"/>
      <c r="AM258" s="21"/>
      <c r="AN258" s="21"/>
      <c r="AO258" s="21"/>
      <c r="AZ258" s="1"/>
      <c r="BA258" s="1"/>
      <c r="BB258" s="1"/>
      <c r="BC258" s="1"/>
      <c r="BD258" s="1"/>
      <c r="BE258" s="1"/>
      <c r="BF258" s="1"/>
      <c r="BG258" s="1"/>
    </row>
    <row r="259" spans="1:59" ht="30.75">
      <c r="A259" s="6" t="s">
        <v>82</v>
      </c>
      <c r="B259" s="7" t="s">
        <v>177</v>
      </c>
      <c r="C259" s="8"/>
      <c r="D259" s="24">
        <f t="shared" si="58"/>
        <v>15</v>
      </c>
      <c r="E259" s="25">
        <f>SUM(E260)</f>
        <v>15</v>
      </c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>
        <f t="shared" ref="T259:AJ259" si="62">SUM(T260)</f>
        <v>0</v>
      </c>
      <c r="U259" s="25"/>
      <c r="V259" s="25"/>
      <c r="W259" s="25"/>
      <c r="X259" s="25"/>
      <c r="Y259" s="25"/>
      <c r="Z259" s="25"/>
      <c r="AA259" s="25"/>
      <c r="AB259" s="25"/>
      <c r="AC259" s="25"/>
      <c r="AD259" s="25"/>
      <c r="AE259" s="25"/>
      <c r="AF259" s="25"/>
      <c r="AG259" s="25"/>
      <c r="AH259" s="25"/>
      <c r="AI259" s="25"/>
      <c r="AJ259" s="25">
        <f t="shared" si="62"/>
        <v>0</v>
      </c>
      <c r="AK259" s="62"/>
      <c r="AL259" s="21"/>
      <c r="AM259" s="21"/>
      <c r="AN259" s="21"/>
      <c r="AO259" s="21"/>
      <c r="AZ259" s="1"/>
      <c r="BA259" s="1"/>
      <c r="BB259" s="1"/>
      <c r="BC259" s="1"/>
      <c r="BD259" s="1"/>
      <c r="BE259" s="1"/>
      <c r="BF259" s="1"/>
      <c r="BG259" s="1"/>
    </row>
    <row r="260" spans="1:59" ht="18.75">
      <c r="A260" s="8"/>
      <c r="B260" s="9" t="s">
        <v>117</v>
      </c>
      <c r="C260" s="8"/>
      <c r="D260" s="26">
        <f t="shared" si="58"/>
        <v>15</v>
      </c>
      <c r="E260" s="27">
        <v>15</v>
      </c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F260" s="27"/>
      <c r="AG260" s="27"/>
      <c r="AH260" s="27"/>
      <c r="AI260" s="27"/>
      <c r="AJ260" s="27"/>
      <c r="AK260" s="63"/>
      <c r="AL260" s="21"/>
      <c r="AM260" s="21"/>
      <c r="AN260" s="21"/>
      <c r="AO260" s="21"/>
      <c r="AZ260" s="1"/>
      <c r="BA260" s="1"/>
      <c r="BB260" s="1"/>
      <c r="BC260" s="1"/>
      <c r="BD260" s="1"/>
      <c r="BE260" s="1"/>
      <c r="BF260" s="1"/>
      <c r="BG260" s="1"/>
    </row>
    <row r="261" spans="1:59" ht="45.75">
      <c r="A261" s="6" t="s">
        <v>121</v>
      </c>
      <c r="B261" s="19" t="s">
        <v>86</v>
      </c>
      <c r="C261" s="8"/>
      <c r="D261" s="24">
        <f t="shared" si="58"/>
        <v>591.03800000000001</v>
      </c>
      <c r="E261" s="25">
        <f t="shared" ref="E261:AJ261" si="63">SUM(E262:E269)</f>
        <v>403.86099999999999</v>
      </c>
      <c r="F261" s="25">
        <f t="shared" si="63"/>
        <v>0</v>
      </c>
      <c r="G261" s="25">
        <f t="shared" si="63"/>
        <v>0</v>
      </c>
      <c r="H261" s="25">
        <f t="shared" si="63"/>
        <v>0</v>
      </c>
      <c r="I261" s="25">
        <f t="shared" si="63"/>
        <v>0</v>
      </c>
      <c r="J261" s="25">
        <f t="shared" si="63"/>
        <v>0</v>
      </c>
      <c r="K261" s="25">
        <f t="shared" si="63"/>
        <v>0</v>
      </c>
      <c r="L261" s="25">
        <f t="shared" si="63"/>
        <v>0</v>
      </c>
      <c r="M261" s="25">
        <f t="shared" si="63"/>
        <v>0</v>
      </c>
      <c r="N261" s="25">
        <f t="shared" si="63"/>
        <v>0</v>
      </c>
      <c r="O261" s="25">
        <f t="shared" si="63"/>
        <v>0</v>
      </c>
      <c r="P261" s="25">
        <f t="shared" si="63"/>
        <v>0</v>
      </c>
      <c r="Q261" s="25">
        <f t="shared" si="63"/>
        <v>0</v>
      </c>
      <c r="R261" s="25">
        <f t="shared" si="63"/>
        <v>0</v>
      </c>
      <c r="S261" s="25">
        <f t="shared" si="63"/>
        <v>0</v>
      </c>
      <c r="T261" s="25">
        <f t="shared" si="63"/>
        <v>187.17699999999999</v>
      </c>
      <c r="U261" s="25">
        <f t="shared" si="63"/>
        <v>0</v>
      </c>
      <c r="V261" s="25">
        <f t="shared" si="63"/>
        <v>0</v>
      </c>
      <c r="W261" s="25">
        <f t="shared" si="63"/>
        <v>0</v>
      </c>
      <c r="X261" s="25">
        <f t="shared" si="63"/>
        <v>0</v>
      </c>
      <c r="Y261" s="25">
        <f t="shared" si="63"/>
        <v>0</v>
      </c>
      <c r="Z261" s="25">
        <f t="shared" si="63"/>
        <v>0</v>
      </c>
      <c r="AA261" s="25">
        <f t="shared" si="63"/>
        <v>0</v>
      </c>
      <c r="AB261" s="25">
        <f t="shared" si="63"/>
        <v>0</v>
      </c>
      <c r="AC261" s="25">
        <f t="shared" si="63"/>
        <v>0</v>
      </c>
      <c r="AD261" s="25">
        <f t="shared" si="63"/>
        <v>0</v>
      </c>
      <c r="AE261" s="25">
        <f t="shared" si="63"/>
        <v>0</v>
      </c>
      <c r="AF261" s="25">
        <f t="shared" si="63"/>
        <v>0</v>
      </c>
      <c r="AG261" s="25">
        <f t="shared" si="63"/>
        <v>0</v>
      </c>
      <c r="AH261" s="25">
        <f t="shared" si="63"/>
        <v>0</v>
      </c>
      <c r="AI261" s="25">
        <f t="shared" si="63"/>
        <v>0</v>
      </c>
      <c r="AJ261" s="25">
        <f t="shared" si="63"/>
        <v>0</v>
      </c>
      <c r="AK261" s="63"/>
      <c r="AL261" s="21"/>
      <c r="AM261" s="21"/>
      <c r="AN261" s="21"/>
      <c r="AO261" s="21"/>
      <c r="AZ261" s="1"/>
      <c r="BA261" s="1"/>
      <c r="BB261" s="1"/>
      <c r="BC261" s="1"/>
      <c r="BD261" s="1"/>
      <c r="BE261" s="1"/>
      <c r="BF261" s="1"/>
      <c r="BG261" s="1"/>
    </row>
    <row r="262" spans="1:59" ht="30">
      <c r="A262" s="8"/>
      <c r="B262" s="9" t="s">
        <v>150</v>
      </c>
      <c r="C262" s="8"/>
      <c r="D262" s="26">
        <f t="shared" si="58"/>
        <v>54.875999999999998</v>
      </c>
      <c r="E262" s="27">
        <v>54.875999999999998</v>
      </c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F262" s="27"/>
      <c r="AG262" s="27"/>
      <c r="AH262" s="27"/>
      <c r="AI262" s="27"/>
      <c r="AJ262" s="27"/>
      <c r="AK262" s="63"/>
      <c r="AL262" s="21"/>
      <c r="AM262" s="21"/>
      <c r="AN262" s="21"/>
      <c r="AO262" s="21"/>
      <c r="AZ262" s="1"/>
      <c r="BA262" s="1"/>
      <c r="BB262" s="1"/>
      <c r="BC262" s="1"/>
      <c r="BD262" s="1"/>
      <c r="BE262" s="1"/>
      <c r="BF262" s="1"/>
      <c r="BG262" s="1"/>
    </row>
    <row r="263" spans="1:59" ht="30">
      <c r="A263" s="8"/>
      <c r="B263" s="9" t="s">
        <v>146</v>
      </c>
      <c r="C263" s="8"/>
      <c r="D263" s="26">
        <f t="shared" si="58"/>
        <v>111.485</v>
      </c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>
        <v>111.485</v>
      </c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F263" s="27"/>
      <c r="AG263" s="27"/>
      <c r="AH263" s="27"/>
      <c r="AI263" s="27"/>
      <c r="AJ263" s="27"/>
      <c r="AK263" s="63"/>
      <c r="AL263" s="21"/>
      <c r="AM263" s="21"/>
      <c r="AN263" s="21"/>
      <c r="AO263" s="21"/>
      <c r="AZ263" s="1"/>
      <c r="BA263" s="1"/>
      <c r="BB263" s="1"/>
      <c r="BC263" s="1"/>
      <c r="BD263" s="1"/>
      <c r="BE263" s="1"/>
      <c r="BF263" s="1"/>
      <c r="BG263" s="1"/>
    </row>
    <row r="264" spans="1:59" ht="30">
      <c r="A264" s="8"/>
      <c r="B264" s="9" t="s">
        <v>147</v>
      </c>
      <c r="C264" s="8"/>
      <c r="D264" s="26">
        <f t="shared" si="58"/>
        <v>75.691999999999993</v>
      </c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>
        <v>75.691999999999993</v>
      </c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F264" s="27"/>
      <c r="AG264" s="27"/>
      <c r="AH264" s="27"/>
      <c r="AI264" s="27"/>
      <c r="AJ264" s="27"/>
      <c r="AK264" s="63"/>
      <c r="AL264" s="21"/>
      <c r="AM264" s="21"/>
      <c r="AN264" s="21"/>
      <c r="AO264" s="21"/>
      <c r="AZ264" s="1"/>
      <c r="BA264" s="1"/>
      <c r="BB264" s="1"/>
      <c r="BC264" s="1"/>
      <c r="BD264" s="1"/>
      <c r="BE264" s="1"/>
      <c r="BF264" s="1"/>
      <c r="BG264" s="1"/>
    </row>
    <row r="265" spans="1:59" ht="30">
      <c r="A265" s="8"/>
      <c r="B265" s="9" t="s">
        <v>151</v>
      </c>
      <c r="C265" s="8"/>
      <c r="D265" s="26">
        <f t="shared" si="58"/>
        <v>81.656999999999996</v>
      </c>
      <c r="E265" s="27">
        <v>81.656999999999996</v>
      </c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F265" s="27"/>
      <c r="AG265" s="27"/>
      <c r="AH265" s="27"/>
      <c r="AI265" s="27"/>
      <c r="AJ265" s="27"/>
      <c r="AK265" s="63"/>
      <c r="AL265" s="21"/>
      <c r="AM265" s="21"/>
      <c r="AN265" s="21"/>
      <c r="AO265" s="21"/>
      <c r="AZ265" s="1"/>
      <c r="BA265" s="1"/>
      <c r="BB265" s="1"/>
      <c r="BC265" s="1"/>
      <c r="BD265" s="1"/>
      <c r="BE265" s="1"/>
      <c r="BF265" s="1"/>
      <c r="BG265" s="1"/>
    </row>
    <row r="266" spans="1:59" ht="30">
      <c r="A266" s="8"/>
      <c r="B266" s="9" t="s">
        <v>152</v>
      </c>
      <c r="C266" s="8"/>
      <c r="D266" s="26">
        <f t="shared" si="58"/>
        <v>61.427999999999997</v>
      </c>
      <c r="E266" s="27">
        <v>61.427999999999997</v>
      </c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F266" s="27"/>
      <c r="AG266" s="27"/>
      <c r="AH266" s="27"/>
      <c r="AI266" s="27"/>
      <c r="AJ266" s="27"/>
      <c r="AK266" s="63"/>
      <c r="AL266" s="21"/>
      <c r="AM266" s="21"/>
      <c r="AN266" s="21"/>
      <c r="AO266" s="21"/>
      <c r="AZ266" s="1"/>
      <c r="BA266" s="1"/>
      <c r="BB266" s="1"/>
      <c r="BC266" s="1"/>
      <c r="BD266" s="1"/>
      <c r="BE266" s="1"/>
      <c r="BF266" s="1"/>
      <c r="BG266" s="1"/>
    </row>
    <row r="267" spans="1:59" ht="18.75">
      <c r="A267" s="8"/>
      <c r="B267" s="9" t="s">
        <v>111</v>
      </c>
      <c r="C267" s="8"/>
      <c r="D267" s="26">
        <f t="shared" si="58"/>
        <v>29</v>
      </c>
      <c r="E267" s="27">
        <v>29</v>
      </c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F267" s="27"/>
      <c r="AG267" s="27"/>
      <c r="AH267" s="27"/>
      <c r="AI267" s="27"/>
      <c r="AJ267" s="27"/>
      <c r="AK267" s="63"/>
      <c r="AL267" s="21"/>
      <c r="AM267" s="21"/>
      <c r="AN267" s="21"/>
      <c r="AO267" s="21"/>
      <c r="AZ267" s="1"/>
      <c r="BA267" s="1"/>
      <c r="BB267" s="1"/>
      <c r="BC267" s="1"/>
      <c r="BD267" s="1"/>
      <c r="BE267" s="1"/>
      <c r="BF267" s="1"/>
      <c r="BG267" s="1"/>
    </row>
    <row r="268" spans="1:59" ht="18.75">
      <c r="A268" s="8"/>
      <c r="B268" s="9" t="s">
        <v>104</v>
      </c>
      <c r="C268" s="8"/>
      <c r="D268" s="26">
        <f t="shared" si="58"/>
        <v>120</v>
      </c>
      <c r="E268" s="27">
        <v>120</v>
      </c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F268" s="27"/>
      <c r="AG268" s="27"/>
      <c r="AH268" s="27"/>
      <c r="AI268" s="27"/>
      <c r="AJ268" s="27"/>
      <c r="AK268" s="63"/>
      <c r="AL268" s="21"/>
      <c r="AM268" s="21"/>
      <c r="AN268" s="21"/>
      <c r="AO268" s="21"/>
      <c r="AZ268" s="1"/>
      <c r="BA268" s="1"/>
      <c r="BB268" s="1"/>
      <c r="BC268" s="1"/>
      <c r="BD268" s="1"/>
      <c r="BE268" s="1"/>
      <c r="BF268" s="1"/>
      <c r="BG268" s="1"/>
    </row>
    <row r="269" spans="1:59" ht="18.75">
      <c r="A269" s="8"/>
      <c r="B269" s="9" t="s">
        <v>108</v>
      </c>
      <c r="C269" s="8"/>
      <c r="D269" s="26">
        <f t="shared" si="58"/>
        <v>56.9</v>
      </c>
      <c r="E269" s="27">
        <v>56.9</v>
      </c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F269" s="27"/>
      <c r="AG269" s="27"/>
      <c r="AH269" s="27"/>
      <c r="AI269" s="27"/>
      <c r="AJ269" s="27"/>
      <c r="AK269" s="63"/>
      <c r="AL269" s="21"/>
      <c r="AM269" s="21"/>
      <c r="AN269" s="21"/>
      <c r="AO269" s="21"/>
      <c r="AZ269" s="1"/>
      <c r="BA269" s="1"/>
      <c r="BB269" s="1"/>
      <c r="BC269" s="1"/>
      <c r="BD269" s="1"/>
      <c r="BE269" s="1"/>
      <c r="BF269" s="1"/>
      <c r="BG269" s="1"/>
    </row>
    <row r="270" spans="1:59" ht="18.75">
      <c r="A270" s="6" t="s">
        <v>178</v>
      </c>
      <c r="B270" s="19" t="s">
        <v>83</v>
      </c>
      <c r="C270" s="8"/>
      <c r="D270" s="24">
        <f t="shared" si="58"/>
        <v>0</v>
      </c>
      <c r="E270" s="25">
        <f>SUM(E271:E297)</f>
        <v>0</v>
      </c>
      <c r="F270" s="25">
        <f t="shared" ref="F270:AJ270" si="64">SUM(F271:F297)</f>
        <v>0</v>
      </c>
      <c r="G270" s="25">
        <f t="shared" si="64"/>
        <v>0</v>
      </c>
      <c r="H270" s="25">
        <f t="shared" si="64"/>
        <v>0</v>
      </c>
      <c r="I270" s="25">
        <f t="shared" si="64"/>
        <v>0</v>
      </c>
      <c r="J270" s="25">
        <f t="shared" si="64"/>
        <v>0</v>
      </c>
      <c r="K270" s="25">
        <f t="shared" si="64"/>
        <v>0</v>
      </c>
      <c r="L270" s="25">
        <f t="shared" si="64"/>
        <v>0</v>
      </c>
      <c r="M270" s="25">
        <f t="shared" si="64"/>
        <v>0</v>
      </c>
      <c r="N270" s="25">
        <f t="shared" si="64"/>
        <v>0</v>
      </c>
      <c r="O270" s="25">
        <f t="shared" si="64"/>
        <v>0</v>
      </c>
      <c r="P270" s="25">
        <f t="shared" si="64"/>
        <v>0</v>
      </c>
      <c r="Q270" s="25">
        <f t="shared" si="64"/>
        <v>0</v>
      </c>
      <c r="R270" s="25">
        <f t="shared" si="64"/>
        <v>0</v>
      </c>
      <c r="S270" s="25">
        <f t="shared" si="64"/>
        <v>0</v>
      </c>
      <c r="T270" s="25">
        <f t="shared" si="64"/>
        <v>0</v>
      </c>
      <c r="U270" s="25">
        <f t="shared" si="64"/>
        <v>0</v>
      </c>
      <c r="V270" s="25">
        <f t="shared" si="64"/>
        <v>0</v>
      </c>
      <c r="W270" s="25">
        <f t="shared" si="64"/>
        <v>0</v>
      </c>
      <c r="X270" s="25">
        <f t="shared" si="64"/>
        <v>0</v>
      </c>
      <c r="Y270" s="25">
        <f t="shared" si="64"/>
        <v>0</v>
      </c>
      <c r="Z270" s="25">
        <f t="shared" si="64"/>
        <v>0</v>
      </c>
      <c r="AA270" s="25">
        <f t="shared" si="64"/>
        <v>0</v>
      </c>
      <c r="AB270" s="25">
        <f t="shared" si="64"/>
        <v>0</v>
      </c>
      <c r="AC270" s="25">
        <f t="shared" si="64"/>
        <v>0</v>
      </c>
      <c r="AD270" s="25">
        <f t="shared" si="64"/>
        <v>0</v>
      </c>
      <c r="AE270" s="25">
        <f t="shared" si="64"/>
        <v>0</v>
      </c>
      <c r="AF270" s="25">
        <f t="shared" si="64"/>
        <v>0</v>
      </c>
      <c r="AG270" s="25">
        <f t="shared" si="64"/>
        <v>0</v>
      </c>
      <c r="AH270" s="25">
        <f t="shared" si="64"/>
        <v>0</v>
      </c>
      <c r="AI270" s="25">
        <f t="shared" si="64"/>
        <v>0</v>
      </c>
      <c r="AJ270" s="25">
        <f t="shared" si="64"/>
        <v>0</v>
      </c>
      <c r="AK270" s="63"/>
      <c r="AL270" s="21"/>
      <c r="AM270" s="21"/>
      <c r="AN270" s="21"/>
      <c r="AO270" s="21"/>
      <c r="AZ270" s="1"/>
      <c r="BA270" s="1"/>
      <c r="BB270" s="1"/>
      <c r="BC270" s="1"/>
      <c r="BD270" s="1"/>
      <c r="BE270" s="1"/>
      <c r="BF270" s="1"/>
      <c r="BG270" s="1"/>
    </row>
    <row r="271" spans="1:59" ht="18.75">
      <c r="A271" s="8"/>
      <c r="B271" s="9" t="s">
        <v>122</v>
      </c>
      <c r="C271" s="8"/>
      <c r="D271" s="26">
        <f t="shared" si="58"/>
        <v>0</v>
      </c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F271" s="27"/>
      <c r="AG271" s="27"/>
      <c r="AH271" s="27"/>
      <c r="AI271" s="27"/>
      <c r="AJ271" s="27"/>
      <c r="AK271" s="63"/>
      <c r="AL271" s="21"/>
      <c r="AM271" s="21"/>
      <c r="AN271" s="21"/>
      <c r="AO271" s="21"/>
      <c r="AZ271" s="1"/>
      <c r="BA271" s="1"/>
      <c r="BB271" s="1"/>
      <c r="BC271" s="1"/>
      <c r="BD271" s="1"/>
      <c r="BE271" s="1"/>
      <c r="BF271" s="1"/>
      <c r="BG271" s="1"/>
    </row>
    <row r="272" spans="1:59" ht="18.75">
      <c r="A272" s="8"/>
      <c r="B272" s="9" t="s">
        <v>123</v>
      </c>
      <c r="C272" s="8"/>
      <c r="D272" s="26">
        <f t="shared" si="58"/>
        <v>0</v>
      </c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F272" s="27"/>
      <c r="AG272" s="27"/>
      <c r="AH272" s="27"/>
      <c r="AI272" s="27"/>
      <c r="AJ272" s="27"/>
      <c r="AK272" s="63"/>
      <c r="AL272" s="21"/>
      <c r="AM272" s="21"/>
      <c r="AN272" s="21"/>
      <c r="AO272" s="21"/>
      <c r="AZ272" s="1"/>
      <c r="BA272" s="1"/>
      <c r="BB272" s="1"/>
      <c r="BC272" s="1"/>
      <c r="BD272" s="1"/>
      <c r="BE272" s="1"/>
      <c r="BF272" s="1"/>
      <c r="BG272" s="1"/>
    </row>
    <row r="273" spans="1:59" ht="18.75">
      <c r="A273" s="8"/>
      <c r="B273" s="9" t="s">
        <v>124</v>
      </c>
      <c r="C273" s="8"/>
      <c r="D273" s="26">
        <f t="shared" si="58"/>
        <v>0</v>
      </c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F273" s="27"/>
      <c r="AG273" s="27"/>
      <c r="AH273" s="27"/>
      <c r="AI273" s="27"/>
      <c r="AJ273" s="27"/>
      <c r="AK273" s="63"/>
      <c r="AL273" s="21"/>
      <c r="AM273" s="21"/>
      <c r="AN273" s="21"/>
      <c r="AO273" s="21"/>
      <c r="AZ273" s="1"/>
      <c r="BA273" s="1"/>
      <c r="BB273" s="1"/>
      <c r="BC273" s="1"/>
      <c r="BD273" s="1"/>
      <c r="BE273" s="1"/>
      <c r="BF273" s="1"/>
      <c r="BG273" s="1"/>
    </row>
    <row r="274" spans="1:59" ht="18.75">
      <c r="A274" s="8"/>
      <c r="B274" s="9" t="s">
        <v>125</v>
      </c>
      <c r="C274" s="8"/>
      <c r="D274" s="26">
        <f t="shared" si="58"/>
        <v>0</v>
      </c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F274" s="27"/>
      <c r="AG274" s="27"/>
      <c r="AH274" s="27"/>
      <c r="AI274" s="27"/>
      <c r="AJ274" s="27"/>
      <c r="AK274" s="63"/>
      <c r="AL274" s="21"/>
      <c r="AM274" s="21"/>
      <c r="AN274" s="21"/>
      <c r="AO274" s="21"/>
      <c r="AZ274" s="1"/>
      <c r="BA274" s="1"/>
      <c r="BB274" s="1"/>
      <c r="BC274" s="1"/>
      <c r="BD274" s="1"/>
      <c r="BE274" s="1"/>
      <c r="BF274" s="1"/>
      <c r="BG274" s="1"/>
    </row>
    <row r="275" spans="1:59" ht="18.75">
      <c r="A275" s="8"/>
      <c r="B275" s="9" t="s">
        <v>126</v>
      </c>
      <c r="C275" s="8"/>
      <c r="D275" s="26">
        <f t="shared" si="58"/>
        <v>0</v>
      </c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F275" s="27"/>
      <c r="AG275" s="27"/>
      <c r="AH275" s="27"/>
      <c r="AI275" s="27"/>
      <c r="AJ275" s="27"/>
      <c r="AK275" s="63"/>
      <c r="AL275" s="21"/>
      <c r="AM275" s="21"/>
      <c r="AN275" s="21"/>
      <c r="AO275" s="21"/>
      <c r="AZ275" s="1"/>
      <c r="BA275" s="1"/>
      <c r="BB275" s="1"/>
      <c r="BC275" s="1"/>
      <c r="BD275" s="1"/>
      <c r="BE275" s="1"/>
      <c r="BF275" s="1"/>
      <c r="BG275" s="1"/>
    </row>
    <row r="276" spans="1:59" ht="18.75">
      <c r="A276" s="8"/>
      <c r="B276" s="9" t="s">
        <v>127</v>
      </c>
      <c r="C276" s="8"/>
      <c r="D276" s="26">
        <f t="shared" si="58"/>
        <v>0</v>
      </c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F276" s="27"/>
      <c r="AG276" s="27"/>
      <c r="AH276" s="27"/>
      <c r="AI276" s="27"/>
      <c r="AJ276" s="27"/>
      <c r="AK276" s="63"/>
      <c r="AL276" s="21"/>
      <c r="AM276" s="21"/>
      <c r="AN276" s="21"/>
      <c r="AO276" s="21"/>
      <c r="AZ276" s="1"/>
      <c r="BA276" s="1"/>
      <c r="BB276" s="1"/>
      <c r="BC276" s="1"/>
      <c r="BD276" s="1"/>
      <c r="BE276" s="1"/>
      <c r="BF276" s="1"/>
      <c r="BG276" s="1"/>
    </row>
    <row r="277" spans="1:59" ht="18.75">
      <c r="A277" s="8"/>
      <c r="B277" s="9" t="s">
        <v>128</v>
      </c>
      <c r="C277" s="8"/>
      <c r="D277" s="26">
        <f t="shared" si="58"/>
        <v>0</v>
      </c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F277" s="27"/>
      <c r="AG277" s="27"/>
      <c r="AH277" s="27"/>
      <c r="AI277" s="27"/>
      <c r="AJ277" s="27"/>
      <c r="AK277" s="63"/>
      <c r="AL277" s="21"/>
      <c r="AM277" s="21"/>
      <c r="AN277" s="21"/>
      <c r="AO277" s="21"/>
      <c r="AZ277" s="1"/>
      <c r="BA277" s="1"/>
      <c r="BB277" s="1"/>
      <c r="BC277" s="1"/>
      <c r="BD277" s="1"/>
      <c r="BE277" s="1"/>
      <c r="BF277" s="1"/>
      <c r="BG277" s="1"/>
    </row>
    <row r="278" spans="1:59" ht="18.75">
      <c r="A278" s="8"/>
      <c r="B278" s="9" t="s">
        <v>129</v>
      </c>
      <c r="C278" s="8"/>
      <c r="D278" s="26">
        <f t="shared" si="58"/>
        <v>0</v>
      </c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  <c r="AF278" s="27"/>
      <c r="AG278" s="27"/>
      <c r="AH278" s="27"/>
      <c r="AI278" s="27"/>
      <c r="AJ278" s="27"/>
      <c r="AK278" s="63"/>
      <c r="AL278" s="21"/>
      <c r="AM278" s="21"/>
      <c r="AN278" s="21"/>
      <c r="AO278" s="21"/>
      <c r="AZ278" s="1"/>
      <c r="BA278" s="1"/>
      <c r="BB278" s="1"/>
      <c r="BC278" s="1"/>
      <c r="BD278" s="1"/>
      <c r="BE278" s="1"/>
      <c r="BF278" s="1"/>
      <c r="BG278" s="1"/>
    </row>
    <row r="279" spans="1:59" ht="18.75">
      <c r="A279" s="8"/>
      <c r="B279" s="9" t="s">
        <v>130</v>
      </c>
      <c r="C279" s="8"/>
      <c r="D279" s="26">
        <f t="shared" si="58"/>
        <v>0</v>
      </c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F279" s="27"/>
      <c r="AG279" s="27"/>
      <c r="AH279" s="27"/>
      <c r="AI279" s="27"/>
      <c r="AJ279" s="27"/>
      <c r="AK279" s="63"/>
      <c r="AL279" s="21"/>
      <c r="AM279" s="21"/>
      <c r="AN279" s="21"/>
      <c r="AO279" s="21"/>
      <c r="AZ279" s="1"/>
      <c r="BA279" s="1"/>
      <c r="BB279" s="1"/>
      <c r="BC279" s="1"/>
      <c r="BD279" s="1"/>
      <c r="BE279" s="1"/>
      <c r="BF279" s="1"/>
      <c r="BG279" s="1"/>
    </row>
    <row r="280" spans="1:59" ht="18.75">
      <c r="A280" s="8"/>
      <c r="B280" s="9" t="s">
        <v>131</v>
      </c>
      <c r="C280" s="8"/>
      <c r="D280" s="26">
        <f t="shared" si="58"/>
        <v>0</v>
      </c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F280" s="27"/>
      <c r="AG280" s="27"/>
      <c r="AH280" s="27"/>
      <c r="AI280" s="27"/>
      <c r="AJ280" s="27"/>
      <c r="AK280" s="63"/>
      <c r="AL280" s="21"/>
      <c r="AM280" s="21"/>
      <c r="AN280" s="21"/>
      <c r="AO280" s="21"/>
      <c r="AZ280" s="1"/>
      <c r="BA280" s="1"/>
      <c r="BB280" s="1"/>
      <c r="BC280" s="1"/>
      <c r="BD280" s="1"/>
      <c r="BE280" s="1"/>
      <c r="BF280" s="1"/>
      <c r="BG280" s="1"/>
    </row>
    <row r="281" spans="1:59" ht="18.75">
      <c r="A281" s="8"/>
      <c r="B281" s="9" t="s">
        <v>101</v>
      </c>
      <c r="C281" s="8"/>
      <c r="D281" s="26">
        <f t="shared" si="58"/>
        <v>0</v>
      </c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  <c r="AF281" s="27"/>
      <c r="AG281" s="27"/>
      <c r="AH281" s="27"/>
      <c r="AI281" s="27"/>
      <c r="AJ281" s="27"/>
      <c r="AK281" s="63"/>
      <c r="AL281" s="21"/>
      <c r="AM281" s="21"/>
      <c r="AN281" s="21"/>
      <c r="AO281" s="21"/>
      <c r="AZ281" s="1"/>
      <c r="BA281" s="1"/>
      <c r="BB281" s="1"/>
      <c r="BC281" s="1"/>
      <c r="BD281" s="1"/>
      <c r="BE281" s="1"/>
      <c r="BF281" s="1"/>
      <c r="BG281" s="1"/>
    </row>
    <row r="282" spans="1:59" ht="18.75">
      <c r="A282" s="8"/>
      <c r="B282" s="9" t="s">
        <v>102</v>
      </c>
      <c r="C282" s="8"/>
      <c r="D282" s="26">
        <f t="shared" si="58"/>
        <v>0</v>
      </c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F282" s="27"/>
      <c r="AG282" s="27"/>
      <c r="AH282" s="27"/>
      <c r="AI282" s="27"/>
      <c r="AJ282" s="27"/>
      <c r="AK282" s="63"/>
      <c r="AL282" s="21"/>
      <c r="AM282" s="21"/>
      <c r="AN282" s="21"/>
      <c r="AO282" s="21"/>
      <c r="AZ282" s="1"/>
      <c r="BA282" s="1"/>
      <c r="BB282" s="1"/>
      <c r="BC282" s="1"/>
      <c r="BD282" s="1"/>
      <c r="BE282" s="1"/>
      <c r="BF282" s="1"/>
      <c r="BG282" s="1"/>
    </row>
    <row r="283" spans="1:59" ht="18.75">
      <c r="A283" s="8"/>
      <c r="B283" s="9" t="s">
        <v>103</v>
      </c>
      <c r="C283" s="8"/>
      <c r="D283" s="26">
        <f t="shared" si="58"/>
        <v>0</v>
      </c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F283" s="27"/>
      <c r="AG283" s="27"/>
      <c r="AH283" s="27"/>
      <c r="AI283" s="27"/>
      <c r="AJ283" s="27"/>
      <c r="AK283" s="63"/>
      <c r="AL283" s="21"/>
      <c r="AM283" s="21"/>
      <c r="AN283" s="21"/>
      <c r="AO283" s="21"/>
      <c r="AZ283" s="1"/>
      <c r="BA283" s="1"/>
      <c r="BB283" s="1"/>
      <c r="BC283" s="1"/>
      <c r="BD283" s="1"/>
      <c r="BE283" s="1"/>
      <c r="BF283" s="1"/>
      <c r="BG283" s="1"/>
    </row>
    <row r="284" spans="1:59" ht="18.75">
      <c r="A284" s="8"/>
      <c r="B284" s="9" t="s">
        <v>104</v>
      </c>
      <c r="C284" s="8"/>
      <c r="D284" s="26">
        <f t="shared" si="58"/>
        <v>0</v>
      </c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  <c r="AF284" s="27"/>
      <c r="AG284" s="27"/>
      <c r="AH284" s="27"/>
      <c r="AI284" s="27"/>
      <c r="AJ284" s="27"/>
      <c r="AK284" s="63"/>
      <c r="AL284" s="21"/>
      <c r="AM284" s="21"/>
      <c r="AN284" s="21"/>
      <c r="AO284" s="21"/>
      <c r="AZ284" s="1"/>
      <c r="BA284" s="1"/>
      <c r="BB284" s="1"/>
      <c r="BC284" s="1"/>
      <c r="BD284" s="1"/>
      <c r="BE284" s="1"/>
      <c r="BF284" s="1"/>
      <c r="BG284" s="1"/>
    </row>
    <row r="285" spans="1:59" ht="18.75">
      <c r="A285" s="8"/>
      <c r="B285" s="9" t="s">
        <v>90</v>
      </c>
      <c r="C285" s="8"/>
      <c r="D285" s="26">
        <f t="shared" si="58"/>
        <v>0</v>
      </c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F285" s="27"/>
      <c r="AG285" s="27"/>
      <c r="AH285" s="27"/>
      <c r="AI285" s="27"/>
      <c r="AJ285" s="27"/>
      <c r="AK285" s="63"/>
      <c r="AL285" s="21"/>
      <c r="AM285" s="21"/>
      <c r="AN285" s="21"/>
      <c r="AO285" s="21"/>
      <c r="AZ285" s="1"/>
      <c r="BA285" s="1"/>
      <c r="BB285" s="1"/>
      <c r="BC285" s="1"/>
      <c r="BD285" s="1"/>
      <c r="BE285" s="1"/>
      <c r="BF285" s="1"/>
      <c r="BG285" s="1"/>
    </row>
    <row r="286" spans="1:59" ht="18.75">
      <c r="A286" s="8"/>
      <c r="B286" s="9" t="s">
        <v>116</v>
      </c>
      <c r="C286" s="8"/>
      <c r="D286" s="26">
        <f t="shared" si="58"/>
        <v>0</v>
      </c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F286" s="27"/>
      <c r="AG286" s="27"/>
      <c r="AH286" s="27"/>
      <c r="AI286" s="27"/>
      <c r="AJ286" s="27"/>
      <c r="AK286" s="63"/>
      <c r="AL286" s="21"/>
      <c r="AM286" s="21"/>
      <c r="AN286" s="21"/>
      <c r="AO286" s="21"/>
      <c r="AZ286" s="1"/>
      <c r="BA286" s="1"/>
      <c r="BB286" s="1"/>
      <c r="BC286" s="1"/>
      <c r="BD286" s="1"/>
      <c r="BE286" s="1"/>
      <c r="BF286" s="1"/>
      <c r="BG286" s="1"/>
    </row>
    <row r="287" spans="1:59" ht="18.75">
      <c r="A287" s="8"/>
      <c r="B287" s="9" t="s">
        <v>107</v>
      </c>
      <c r="C287" s="8"/>
      <c r="D287" s="26">
        <f t="shared" si="58"/>
        <v>0</v>
      </c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27"/>
      <c r="AF287" s="27"/>
      <c r="AG287" s="27"/>
      <c r="AH287" s="27"/>
      <c r="AI287" s="27"/>
      <c r="AJ287" s="27"/>
      <c r="AK287" s="63"/>
      <c r="AL287" s="21"/>
      <c r="AM287" s="21"/>
      <c r="AN287" s="21"/>
      <c r="AO287" s="21"/>
      <c r="AZ287" s="1"/>
      <c r="BA287" s="1"/>
      <c r="BB287" s="1"/>
      <c r="BC287" s="1"/>
      <c r="BD287" s="1"/>
      <c r="BE287" s="1"/>
      <c r="BF287" s="1"/>
      <c r="BG287" s="1"/>
    </row>
    <row r="288" spans="1:59" ht="18.75">
      <c r="A288" s="8"/>
      <c r="B288" s="9" t="s">
        <v>108</v>
      </c>
      <c r="C288" s="8"/>
      <c r="D288" s="26">
        <f t="shared" si="58"/>
        <v>0</v>
      </c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  <c r="AF288" s="27"/>
      <c r="AG288" s="27"/>
      <c r="AH288" s="27"/>
      <c r="AI288" s="27"/>
      <c r="AJ288" s="27"/>
      <c r="AK288" s="63"/>
      <c r="AL288" s="21"/>
      <c r="AM288" s="21"/>
      <c r="AN288" s="21"/>
      <c r="AO288" s="21"/>
      <c r="AZ288" s="1"/>
      <c r="BA288" s="1"/>
      <c r="BB288" s="1"/>
      <c r="BC288" s="1"/>
      <c r="BD288" s="1"/>
      <c r="BE288" s="1"/>
      <c r="BF288" s="1"/>
      <c r="BG288" s="1"/>
    </row>
    <row r="289" spans="1:59" ht="18.75">
      <c r="A289" s="8"/>
      <c r="B289" s="9" t="s">
        <v>113</v>
      </c>
      <c r="C289" s="8"/>
      <c r="D289" s="26">
        <f t="shared" si="58"/>
        <v>0</v>
      </c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F289" s="27"/>
      <c r="AG289" s="27"/>
      <c r="AH289" s="27"/>
      <c r="AI289" s="27"/>
      <c r="AJ289" s="27"/>
      <c r="AK289" s="63"/>
      <c r="AL289" s="21"/>
      <c r="AM289" s="21"/>
      <c r="AN289" s="21"/>
      <c r="AO289" s="21"/>
      <c r="AZ289" s="1"/>
      <c r="BA289" s="1"/>
      <c r="BB289" s="1"/>
      <c r="BC289" s="1"/>
      <c r="BD289" s="1"/>
      <c r="BE289" s="1"/>
      <c r="BF289" s="1"/>
      <c r="BG289" s="1"/>
    </row>
    <row r="290" spans="1:59" ht="18.75">
      <c r="A290" s="8"/>
      <c r="B290" s="9" t="s">
        <v>117</v>
      </c>
      <c r="C290" s="8"/>
      <c r="D290" s="26">
        <f t="shared" si="58"/>
        <v>0</v>
      </c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27"/>
      <c r="AF290" s="27"/>
      <c r="AG290" s="27"/>
      <c r="AH290" s="27"/>
      <c r="AI290" s="27"/>
      <c r="AJ290" s="27"/>
      <c r="AK290" s="63"/>
      <c r="AL290" s="21"/>
      <c r="AM290" s="21"/>
      <c r="AN290" s="21"/>
      <c r="AO290" s="21"/>
      <c r="AZ290" s="1"/>
      <c r="BA290" s="1"/>
      <c r="BB290" s="1"/>
      <c r="BC290" s="1"/>
      <c r="BD290" s="1"/>
      <c r="BE290" s="1"/>
      <c r="BF290" s="1"/>
      <c r="BG290" s="1"/>
    </row>
    <row r="291" spans="1:59" ht="18.75">
      <c r="A291" s="8"/>
      <c r="B291" s="9" t="s">
        <v>109</v>
      </c>
      <c r="C291" s="8"/>
      <c r="D291" s="26">
        <f t="shared" si="58"/>
        <v>0</v>
      </c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F291" s="27"/>
      <c r="AG291" s="27"/>
      <c r="AH291" s="27"/>
      <c r="AI291" s="27"/>
      <c r="AJ291" s="27"/>
      <c r="AK291" s="63"/>
      <c r="AL291" s="21"/>
      <c r="AM291" s="21"/>
      <c r="AN291" s="21"/>
      <c r="AO291" s="21"/>
      <c r="AZ291" s="1"/>
      <c r="BA291" s="1"/>
      <c r="BB291" s="1"/>
      <c r="BC291" s="1"/>
      <c r="BD291" s="1"/>
      <c r="BE291" s="1"/>
      <c r="BF291" s="1"/>
      <c r="BG291" s="1"/>
    </row>
    <row r="292" spans="1:59" ht="18.75">
      <c r="A292" s="8"/>
      <c r="B292" s="9" t="s">
        <v>118</v>
      </c>
      <c r="C292" s="8"/>
      <c r="D292" s="26">
        <f t="shared" si="58"/>
        <v>0</v>
      </c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  <c r="AF292" s="27"/>
      <c r="AG292" s="27"/>
      <c r="AH292" s="27"/>
      <c r="AI292" s="27"/>
      <c r="AJ292" s="27"/>
      <c r="AK292" s="63"/>
      <c r="AL292" s="21"/>
      <c r="AM292" s="21"/>
      <c r="AN292" s="21"/>
      <c r="AO292" s="21"/>
      <c r="AZ292" s="1"/>
      <c r="BA292" s="1"/>
      <c r="BB292" s="1"/>
      <c r="BC292" s="1"/>
      <c r="BD292" s="1"/>
      <c r="BE292" s="1"/>
      <c r="BF292" s="1"/>
      <c r="BG292" s="1"/>
    </row>
    <row r="293" spans="1:59" ht="18.75">
      <c r="A293" s="8"/>
      <c r="B293" s="9" t="s">
        <v>110</v>
      </c>
      <c r="C293" s="8"/>
      <c r="D293" s="26">
        <f t="shared" si="58"/>
        <v>0</v>
      </c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27"/>
      <c r="AF293" s="27"/>
      <c r="AG293" s="27"/>
      <c r="AH293" s="27"/>
      <c r="AI293" s="27"/>
      <c r="AJ293" s="27"/>
      <c r="AK293" s="63"/>
      <c r="AL293" s="21"/>
      <c r="AM293" s="21"/>
      <c r="AN293" s="21"/>
      <c r="AO293" s="21"/>
      <c r="AZ293" s="1"/>
      <c r="BA293" s="1"/>
      <c r="BB293" s="1"/>
      <c r="BC293" s="1"/>
      <c r="BD293" s="1"/>
      <c r="BE293" s="1"/>
      <c r="BF293" s="1"/>
      <c r="BG293" s="1"/>
    </row>
    <row r="294" spans="1:59" ht="18.75">
      <c r="A294" s="8"/>
      <c r="B294" s="9" t="s">
        <v>114</v>
      </c>
      <c r="C294" s="8"/>
      <c r="D294" s="26">
        <f t="shared" si="58"/>
        <v>0</v>
      </c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F294" s="27"/>
      <c r="AG294" s="27"/>
      <c r="AH294" s="27"/>
      <c r="AI294" s="27"/>
      <c r="AJ294" s="27"/>
      <c r="AK294" s="63"/>
      <c r="AL294" s="21"/>
      <c r="AM294" s="21"/>
      <c r="AN294" s="21"/>
      <c r="AO294" s="21"/>
      <c r="AZ294" s="1"/>
      <c r="BA294" s="1"/>
      <c r="BB294" s="1"/>
      <c r="BC294" s="1"/>
      <c r="BD294" s="1"/>
      <c r="BE294" s="1"/>
      <c r="BF294" s="1"/>
      <c r="BG294" s="1"/>
    </row>
    <row r="295" spans="1:59" ht="30">
      <c r="A295" s="8"/>
      <c r="B295" s="9" t="s">
        <v>132</v>
      </c>
      <c r="C295" s="8"/>
      <c r="D295" s="26">
        <f t="shared" si="58"/>
        <v>0</v>
      </c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27"/>
      <c r="AF295" s="27"/>
      <c r="AG295" s="27"/>
      <c r="AH295" s="27"/>
      <c r="AI295" s="27"/>
      <c r="AJ295" s="27"/>
      <c r="AK295" s="63"/>
      <c r="AL295" s="21"/>
      <c r="AM295" s="21"/>
      <c r="AN295" s="21"/>
      <c r="AO295" s="21"/>
      <c r="AZ295" s="1"/>
      <c r="BA295" s="1"/>
      <c r="BB295" s="1"/>
      <c r="BC295" s="1"/>
      <c r="BD295" s="1"/>
      <c r="BE295" s="1"/>
      <c r="BF295" s="1"/>
      <c r="BG295" s="1"/>
    </row>
    <row r="296" spans="1:59" ht="18.75">
      <c r="A296" s="8"/>
      <c r="B296" s="9" t="s">
        <v>133</v>
      </c>
      <c r="C296" s="8"/>
      <c r="D296" s="26">
        <f t="shared" si="58"/>
        <v>0</v>
      </c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27"/>
      <c r="AF296" s="27"/>
      <c r="AG296" s="27"/>
      <c r="AH296" s="27"/>
      <c r="AI296" s="27"/>
      <c r="AJ296" s="27"/>
      <c r="AK296" s="63"/>
      <c r="AL296" s="21"/>
      <c r="AM296" s="21"/>
      <c r="AN296" s="21"/>
      <c r="AO296" s="21"/>
      <c r="AZ296" s="1"/>
      <c r="BA296" s="1"/>
      <c r="BB296" s="1"/>
      <c r="BC296" s="1"/>
      <c r="BD296" s="1"/>
      <c r="BE296" s="1"/>
      <c r="BF296" s="1"/>
      <c r="BG296" s="1"/>
    </row>
    <row r="297" spans="1:59" ht="18.75">
      <c r="A297" s="8"/>
      <c r="B297" s="9" t="s">
        <v>76</v>
      </c>
      <c r="C297" s="8"/>
      <c r="D297" s="26">
        <f t="shared" si="58"/>
        <v>0</v>
      </c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F297" s="27"/>
      <c r="AG297" s="27"/>
      <c r="AH297" s="27"/>
      <c r="AI297" s="27"/>
      <c r="AJ297" s="27"/>
      <c r="AK297" s="63"/>
      <c r="AL297" s="21"/>
      <c r="AM297" s="21"/>
      <c r="AN297" s="21"/>
      <c r="AO297" s="21"/>
      <c r="AZ297" s="1"/>
      <c r="BA297" s="1"/>
      <c r="BB297" s="1"/>
      <c r="BC297" s="1"/>
      <c r="BD297" s="1"/>
      <c r="BE297" s="1"/>
      <c r="BF297" s="1"/>
      <c r="BG297" s="1"/>
    </row>
    <row r="298" spans="1:59" ht="75.75">
      <c r="A298" s="6" t="s">
        <v>212</v>
      </c>
      <c r="B298" s="7" t="s">
        <v>213</v>
      </c>
      <c r="C298" s="8"/>
      <c r="D298" s="24">
        <f t="shared" si="58"/>
        <v>65.320080000000004</v>
      </c>
      <c r="E298" s="25">
        <f>SUM(E299)</f>
        <v>0</v>
      </c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>
        <f t="shared" ref="T298:AJ298" si="65">SUM(T299)</f>
        <v>65.320080000000004</v>
      </c>
      <c r="U298" s="25"/>
      <c r="V298" s="25"/>
      <c r="W298" s="25"/>
      <c r="X298" s="25"/>
      <c r="Y298" s="25"/>
      <c r="Z298" s="25"/>
      <c r="AA298" s="25"/>
      <c r="AB298" s="25"/>
      <c r="AC298" s="25"/>
      <c r="AD298" s="25"/>
      <c r="AE298" s="25"/>
      <c r="AF298" s="25"/>
      <c r="AG298" s="25"/>
      <c r="AH298" s="25"/>
      <c r="AI298" s="25"/>
      <c r="AJ298" s="25">
        <f t="shared" si="65"/>
        <v>0</v>
      </c>
      <c r="AK298" s="62"/>
      <c r="AL298" s="21"/>
      <c r="AM298" s="21"/>
      <c r="AN298" s="21"/>
      <c r="AO298" s="21"/>
      <c r="AZ298" s="1"/>
      <c r="BA298" s="1"/>
      <c r="BB298" s="1"/>
      <c r="BC298" s="1"/>
      <c r="BD298" s="1"/>
      <c r="BE298" s="1"/>
      <c r="BF298" s="1"/>
      <c r="BG298" s="1"/>
    </row>
    <row r="299" spans="1:59" ht="18.75">
      <c r="A299" s="8"/>
      <c r="B299" s="9" t="s">
        <v>125</v>
      </c>
      <c r="C299" s="8"/>
      <c r="D299" s="26">
        <f t="shared" si="58"/>
        <v>65.320080000000004</v>
      </c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>
        <v>65.320080000000004</v>
      </c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  <c r="AF299" s="27"/>
      <c r="AG299" s="27"/>
      <c r="AH299" s="27"/>
      <c r="AI299" s="27"/>
      <c r="AJ299" s="27"/>
      <c r="AK299" s="63"/>
      <c r="AL299" s="21"/>
      <c r="AM299" s="21"/>
      <c r="AN299" s="21"/>
      <c r="AO299" s="21"/>
      <c r="AZ299" s="1"/>
      <c r="BA299" s="1"/>
      <c r="BB299" s="1"/>
      <c r="BC299" s="1"/>
      <c r="BD299" s="1"/>
      <c r="BE299" s="1"/>
      <c r="BF299" s="1"/>
      <c r="BG299" s="1"/>
    </row>
    <row r="300" spans="1:59" ht="18.75">
      <c r="A300" s="14" t="s">
        <v>42</v>
      </c>
      <c r="B300" s="4" t="s">
        <v>35</v>
      </c>
      <c r="C300" s="5" t="s">
        <v>6</v>
      </c>
      <c r="D300" s="24">
        <f t="shared" si="58"/>
        <v>18.45204</v>
      </c>
      <c r="E300" s="25">
        <f>E301+E304+E306</f>
        <v>0</v>
      </c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>
        <f>T301+T304+T306+T309</f>
        <v>18.45204</v>
      </c>
      <c r="U300" s="25"/>
      <c r="V300" s="25"/>
      <c r="W300" s="25"/>
      <c r="X300" s="25"/>
      <c r="Y300" s="25"/>
      <c r="Z300" s="25"/>
      <c r="AA300" s="25"/>
      <c r="AB300" s="25"/>
      <c r="AC300" s="25"/>
      <c r="AD300" s="25"/>
      <c r="AE300" s="25"/>
      <c r="AF300" s="25"/>
      <c r="AG300" s="25"/>
      <c r="AH300" s="25"/>
      <c r="AI300" s="25"/>
      <c r="AJ300" s="25">
        <f>AJ301+AJ304+AJ306</f>
        <v>0</v>
      </c>
      <c r="AK300" s="62"/>
      <c r="AL300" s="21"/>
      <c r="AM300" s="21"/>
      <c r="AN300" s="21"/>
      <c r="AO300" s="21"/>
      <c r="AZ300" s="1"/>
      <c r="BA300" s="1"/>
      <c r="BB300" s="1"/>
      <c r="BC300" s="1"/>
      <c r="BD300" s="1"/>
      <c r="BE300" s="1"/>
      <c r="BF300" s="1"/>
      <c r="BG300" s="1"/>
    </row>
    <row r="301" spans="1:59" ht="31.5" customHeight="1">
      <c r="A301" s="6" t="s">
        <v>53</v>
      </c>
      <c r="B301" s="7" t="s">
        <v>37</v>
      </c>
      <c r="C301" s="8"/>
      <c r="D301" s="24">
        <f t="shared" si="58"/>
        <v>0</v>
      </c>
      <c r="E301" s="25">
        <f>SUM(E302:E303)</f>
        <v>0</v>
      </c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>
        <f>SUM(T302:T303)</f>
        <v>0</v>
      </c>
      <c r="U301" s="25"/>
      <c r="V301" s="25"/>
      <c r="W301" s="25"/>
      <c r="X301" s="25"/>
      <c r="Y301" s="25"/>
      <c r="Z301" s="25"/>
      <c r="AA301" s="25"/>
      <c r="AB301" s="25"/>
      <c r="AC301" s="25"/>
      <c r="AD301" s="25"/>
      <c r="AE301" s="25"/>
      <c r="AF301" s="25"/>
      <c r="AG301" s="25"/>
      <c r="AH301" s="25"/>
      <c r="AI301" s="25"/>
      <c r="AJ301" s="25">
        <f>SUM(AJ302:AJ303)</f>
        <v>0</v>
      </c>
      <c r="AK301" s="62"/>
      <c r="AL301" s="21"/>
      <c r="AM301" s="21"/>
      <c r="AN301" s="21"/>
      <c r="AO301" s="21"/>
      <c r="AZ301" s="1"/>
      <c r="BA301" s="1"/>
      <c r="BB301" s="1"/>
      <c r="BC301" s="1"/>
      <c r="BD301" s="1"/>
      <c r="BE301" s="1"/>
      <c r="BF301" s="1"/>
      <c r="BG301" s="1"/>
    </row>
    <row r="302" spans="1:59" ht="18.75">
      <c r="A302" s="8"/>
      <c r="B302" s="9" t="s">
        <v>92</v>
      </c>
      <c r="C302" s="8"/>
      <c r="D302" s="26">
        <f t="shared" si="58"/>
        <v>0</v>
      </c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27"/>
      <c r="AF302" s="27"/>
      <c r="AG302" s="27"/>
      <c r="AH302" s="27"/>
      <c r="AI302" s="27"/>
      <c r="AJ302" s="27"/>
      <c r="AK302" s="63"/>
      <c r="AL302" s="21"/>
      <c r="AM302" s="21"/>
      <c r="AN302" s="21"/>
      <c r="AO302" s="21"/>
      <c r="AZ302" s="1"/>
      <c r="BA302" s="1"/>
      <c r="BB302" s="1"/>
      <c r="BC302" s="1"/>
      <c r="BD302" s="1"/>
      <c r="BE302" s="1"/>
      <c r="BF302" s="1"/>
      <c r="BG302" s="1"/>
    </row>
    <row r="303" spans="1:59" ht="18.75">
      <c r="A303" s="8"/>
      <c r="B303" s="9" t="s">
        <v>93</v>
      </c>
      <c r="C303" s="8"/>
      <c r="D303" s="26">
        <f t="shared" si="58"/>
        <v>0</v>
      </c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  <c r="AF303" s="27"/>
      <c r="AG303" s="27"/>
      <c r="AH303" s="27"/>
      <c r="AI303" s="27"/>
      <c r="AJ303" s="27"/>
      <c r="AK303" s="63"/>
      <c r="AL303" s="21"/>
      <c r="AM303" s="21"/>
      <c r="AN303" s="21"/>
      <c r="AO303" s="21"/>
      <c r="AZ303" s="1"/>
      <c r="BA303" s="1"/>
      <c r="BB303" s="1"/>
      <c r="BC303" s="1"/>
      <c r="BD303" s="1"/>
      <c r="BE303" s="1"/>
      <c r="BF303" s="1"/>
      <c r="BG303" s="1"/>
    </row>
    <row r="304" spans="1:59" ht="45.75">
      <c r="A304" s="6" t="s">
        <v>54</v>
      </c>
      <c r="B304" s="7" t="s">
        <v>39</v>
      </c>
      <c r="C304" s="8"/>
      <c r="D304" s="24">
        <f t="shared" si="58"/>
        <v>0</v>
      </c>
      <c r="E304" s="25">
        <f>SUM(E305)</f>
        <v>0</v>
      </c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>
        <f t="shared" ref="T304:AJ304" si="66">SUM(T305)</f>
        <v>0</v>
      </c>
      <c r="U304" s="25"/>
      <c r="V304" s="25"/>
      <c r="W304" s="25"/>
      <c r="X304" s="25"/>
      <c r="Y304" s="25"/>
      <c r="Z304" s="25"/>
      <c r="AA304" s="25"/>
      <c r="AB304" s="25"/>
      <c r="AC304" s="25"/>
      <c r="AD304" s="25"/>
      <c r="AE304" s="25"/>
      <c r="AF304" s="25"/>
      <c r="AG304" s="25"/>
      <c r="AH304" s="25"/>
      <c r="AI304" s="25"/>
      <c r="AJ304" s="25">
        <f t="shared" si="66"/>
        <v>0</v>
      </c>
      <c r="AK304" s="62"/>
      <c r="AL304" s="21"/>
      <c r="AM304" s="21"/>
      <c r="AN304" s="21"/>
      <c r="AO304" s="21"/>
      <c r="AZ304" s="1"/>
      <c r="BA304" s="1"/>
      <c r="BB304" s="1"/>
      <c r="BC304" s="1"/>
      <c r="BD304" s="1"/>
      <c r="BE304" s="1"/>
      <c r="BF304" s="1"/>
      <c r="BG304" s="1"/>
    </row>
    <row r="305" spans="1:59" ht="18.75">
      <c r="A305" s="8"/>
      <c r="B305" s="9" t="s">
        <v>97</v>
      </c>
      <c r="C305" s="8"/>
      <c r="D305" s="26">
        <f t="shared" si="58"/>
        <v>0</v>
      </c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F305" s="27"/>
      <c r="AG305" s="27"/>
      <c r="AH305" s="27"/>
      <c r="AI305" s="27"/>
      <c r="AJ305" s="27"/>
      <c r="AK305" s="63"/>
      <c r="AL305" s="21"/>
      <c r="AM305" s="21"/>
      <c r="AN305" s="21"/>
      <c r="AO305" s="21"/>
      <c r="AZ305" s="1"/>
      <c r="BA305" s="1"/>
      <c r="BB305" s="1"/>
      <c r="BC305" s="1"/>
      <c r="BD305" s="1"/>
      <c r="BE305" s="1"/>
      <c r="BF305" s="1"/>
      <c r="BG305" s="1"/>
    </row>
    <row r="306" spans="1:59" ht="75.75" customHeight="1">
      <c r="A306" s="6" t="s">
        <v>55</v>
      </c>
      <c r="B306" s="7" t="s">
        <v>41</v>
      </c>
      <c r="C306" s="8"/>
      <c r="D306" s="24">
        <f t="shared" si="58"/>
        <v>0</v>
      </c>
      <c r="E306" s="25">
        <f>SUM(E307:E308)</f>
        <v>0</v>
      </c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>
        <f>SUM(T307:T308)</f>
        <v>0</v>
      </c>
      <c r="U306" s="25"/>
      <c r="V306" s="25"/>
      <c r="W306" s="25"/>
      <c r="X306" s="25"/>
      <c r="Y306" s="25"/>
      <c r="Z306" s="25"/>
      <c r="AA306" s="25"/>
      <c r="AB306" s="25"/>
      <c r="AC306" s="25"/>
      <c r="AD306" s="25"/>
      <c r="AE306" s="25"/>
      <c r="AF306" s="25"/>
      <c r="AG306" s="25"/>
      <c r="AH306" s="25"/>
      <c r="AI306" s="25"/>
      <c r="AJ306" s="25">
        <f>SUM(AJ307:AJ308)</f>
        <v>0</v>
      </c>
      <c r="AK306" s="62"/>
      <c r="AL306" s="21"/>
      <c r="AM306" s="21"/>
      <c r="AN306" s="21"/>
      <c r="AO306" s="21"/>
      <c r="AZ306" s="1"/>
      <c r="BA306" s="1"/>
      <c r="BB306" s="1"/>
      <c r="BC306" s="1"/>
      <c r="BD306" s="1"/>
      <c r="BE306" s="1"/>
      <c r="BF306" s="1"/>
      <c r="BG306" s="1"/>
    </row>
    <row r="307" spans="1:59" ht="18.75" customHeight="1">
      <c r="A307" s="6"/>
      <c r="B307" s="9" t="s">
        <v>92</v>
      </c>
      <c r="C307" s="8"/>
      <c r="D307" s="26">
        <f t="shared" si="58"/>
        <v>0</v>
      </c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  <c r="AD307" s="25"/>
      <c r="AE307" s="25"/>
      <c r="AF307" s="25"/>
      <c r="AG307" s="25"/>
      <c r="AH307" s="25"/>
      <c r="AI307" s="25"/>
      <c r="AJ307" s="27"/>
      <c r="AK307" s="63"/>
      <c r="AL307" s="21"/>
      <c r="AM307" s="21"/>
      <c r="AN307" s="21"/>
      <c r="AO307" s="21"/>
      <c r="AZ307" s="1"/>
      <c r="BA307" s="1"/>
      <c r="BB307" s="1"/>
      <c r="BC307" s="1"/>
      <c r="BD307" s="1"/>
      <c r="BE307" s="1"/>
      <c r="BF307" s="1"/>
      <c r="BG307" s="1"/>
    </row>
    <row r="308" spans="1:59" ht="18.75">
      <c r="A308" s="8"/>
      <c r="B308" s="9" t="s">
        <v>102</v>
      </c>
      <c r="C308" s="8"/>
      <c r="D308" s="26">
        <f t="shared" si="58"/>
        <v>0</v>
      </c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  <c r="AF308" s="27"/>
      <c r="AG308" s="27"/>
      <c r="AH308" s="27"/>
      <c r="AI308" s="27"/>
      <c r="AJ308" s="27"/>
      <c r="AK308" s="63"/>
      <c r="AL308" s="21"/>
      <c r="AM308" s="21"/>
      <c r="AN308" s="21"/>
      <c r="AO308" s="21"/>
      <c r="AZ308" s="1"/>
      <c r="BA308" s="1"/>
      <c r="BB308" s="1"/>
      <c r="BC308" s="1"/>
      <c r="BD308" s="1"/>
      <c r="BE308" s="1"/>
      <c r="BF308" s="1"/>
      <c r="BG308" s="1"/>
    </row>
    <row r="309" spans="1:59" ht="18.75">
      <c r="A309" s="6" t="s">
        <v>227</v>
      </c>
      <c r="B309" s="15" t="s">
        <v>222</v>
      </c>
      <c r="C309" s="12"/>
      <c r="D309" s="39">
        <f t="shared" ref="D309:D310" si="67">SUM(E309:AJ309)</f>
        <v>18.45204</v>
      </c>
      <c r="E309" s="38">
        <f>E310</f>
        <v>0</v>
      </c>
      <c r="F309" s="38">
        <f t="shared" ref="F309:AJ309" si="68">F310</f>
        <v>0</v>
      </c>
      <c r="G309" s="38">
        <f t="shared" si="68"/>
        <v>0</v>
      </c>
      <c r="H309" s="38">
        <f t="shared" si="68"/>
        <v>0</v>
      </c>
      <c r="I309" s="38">
        <f t="shared" si="68"/>
        <v>0</v>
      </c>
      <c r="J309" s="38">
        <f t="shared" si="68"/>
        <v>0</v>
      </c>
      <c r="K309" s="38">
        <f t="shared" si="68"/>
        <v>0</v>
      </c>
      <c r="L309" s="38">
        <f t="shared" si="68"/>
        <v>0</v>
      </c>
      <c r="M309" s="38">
        <f t="shared" si="68"/>
        <v>0</v>
      </c>
      <c r="N309" s="38">
        <f t="shared" si="68"/>
        <v>0</v>
      </c>
      <c r="O309" s="38">
        <f t="shared" si="68"/>
        <v>0</v>
      </c>
      <c r="P309" s="38">
        <f t="shared" si="68"/>
        <v>0</v>
      </c>
      <c r="Q309" s="38">
        <f t="shared" si="68"/>
        <v>0</v>
      </c>
      <c r="R309" s="38">
        <f t="shared" si="68"/>
        <v>0</v>
      </c>
      <c r="S309" s="38">
        <f t="shared" si="68"/>
        <v>0</v>
      </c>
      <c r="T309" s="38">
        <f t="shared" si="68"/>
        <v>18.45204</v>
      </c>
      <c r="U309" s="38">
        <f t="shared" si="68"/>
        <v>0</v>
      </c>
      <c r="V309" s="38">
        <f t="shared" si="68"/>
        <v>0</v>
      </c>
      <c r="W309" s="38">
        <f t="shared" si="68"/>
        <v>0</v>
      </c>
      <c r="X309" s="38">
        <f t="shared" si="68"/>
        <v>0</v>
      </c>
      <c r="Y309" s="38">
        <f t="shared" si="68"/>
        <v>0</v>
      </c>
      <c r="Z309" s="38">
        <f t="shared" si="68"/>
        <v>0</v>
      </c>
      <c r="AA309" s="38">
        <f t="shared" si="68"/>
        <v>0</v>
      </c>
      <c r="AB309" s="38">
        <f t="shared" si="68"/>
        <v>0</v>
      </c>
      <c r="AC309" s="38">
        <f t="shared" si="68"/>
        <v>0</v>
      </c>
      <c r="AD309" s="38">
        <f t="shared" si="68"/>
        <v>0</v>
      </c>
      <c r="AE309" s="38">
        <f t="shared" si="68"/>
        <v>0</v>
      </c>
      <c r="AF309" s="38">
        <f t="shared" si="68"/>
        <v>0</v>
      </c>
      <c r="AG309" s="38">
        <f t="shared" si="68"/>
        <v>0</v>
      </c>
      <c r="AH309" s="38">
        <f t="shared" si="68"/>
        <v>0</v>
      </c>
      <c r="AI309" s="38">
        <f t="shared" si="68"/>
        <v>0</v>
      </c>
      <c r="AJ309" s="38">
        <f t="shared" si="68"/>
        <v>0</v>
      </c>
      <c r="AK309" s="63"/>
      <c r="AL309" s="21"/>
      <c r="AM309" s="21"/>
      <c r="AN309" s="21"/>
      <c r="AO309" s="21"/>
      <c r="AZ309" s="1"/>
      <c r="BA309" s="1"/>
      <c r="BB309" s="1"/>
      <c r="BC309" s="1"/>
      <c r="BD309" s="1"/>
      <c r="BE309" s="1"/>
      <c r="BF309" s="1"/>
      <c r="BG309" s="1"/>
    </row>
    <row r="310" spans="1:59" ht="18.75">
      <c r="A310" s="8"/>
      <c r="B310" s="9" t="s">
        <v>123</v>
      </c>
      <c r="C310" s="12"/>
      <c r="D310" s="33">
        <f t="shared" si="67"/>
        <v>18.45204</v>
      </c>
      <c r="E310" s="23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27">
        <v>18.45204</v>
      </c>
      <c r="U310" s="27"/>
      <c r="V310" s="27"/>
      <c r="W310" s="27"/>
      <c r="X310" s="27"/>
      <c r="Y310" s="27"/>
      <c r="Z310" s="27"/>
      <c r="AA310" s="27"/>
      <c r="AB310" s="27"/>
      <c r="AC310" s="27"/>
      <c r="AD310" s="27"/>
      <c r="AE310" s="27"/>
      <c r="AF310" s="27"/>
      <c r="AG310" s="27"/>
      <c r="AH310" s="27"/>
      <c r="AI310" s="27"/>
      <c r="AJ310" s="27"/>
      <c r="AK310" s="63"/>
      <c r="AL310" s="21"/>
      <c r="AM310" s="21"/>
      <c r="AN310" s="21"/>
      <c r="AO310" s="21"/>
      <c r="AZ310" s="1"/>
      <c r="BA310" s="1"/>
      <c r="BB310" s="1"/>
      <c r="BC310" s="1"/>
      <c r="BD310" s="1"/>
      <c r="BE310" s="1"/>
      <c r="BF310" s="1"/>
      <c r="BG310" s="1"/>
    </row>
    <row r="311" spans="1:59" ht="28.5">
      <c r="A311" s="14" t="s">
        <v>56</v>
      </c>
      <c r="B311" s="4" t="s">
        <v>34</v>
      </c>
      <c r="C311" s="5" t="s">
        <v>6</v>
      </c>
      <c r="D311" s="24">
        <f t="shared" si="58"/>
        <v>1182.0909999999999</v>
      </c>
      <c r="E311" s="25">
        <f t="shared" ref="E311:AJ311" si="69">E312+E323</f>
        <v>1157.067</v>
      </c>
      <c r="F311" s="25">
        <f t="shared" si="69"/>
        <v>0</v>
      </c>
      <c r="G311" s="25">
        <f t="shared" si="69"/>
        <v>0</v>
      </c>
      <c r="H311" s="25">
        <f t="shared" si="69"/>
        <v>0</v>
      </c>
      <c r="I311" s="25">
        <f t="shared" si="69"/>
        <v>0</v>
      </c>
      <c r="J311" s="25">
        <f t="shared" si="69"/>
        <v>0</v>
      </c>
      <c r="K311" s="25">
        <f t="shared" si="69"/>
        <v>0</v>
      </c>
      <c r="L311" s="25">
        <f t="shared" si="69"/>
        <v>0</v>
      </c>
      <c r="M311" s="25">
        <f t="shared" si="69"/>
        <v>0</v>
      </c>
      <c r="N311" s="25">
        <f t="shared" si="69"/>
        <v>0</v>
      </c>
      <c r="O311" s="25">
        <f t="shared" si="69"/>
        <v>0</v>
      </c>
      <c r="P311" s="25">
        <f t="shared" si="69"/>
        <v>0</v>
      </c>
      <c r="Q311" s="25">
        <f t="shared" si="69"/>
        <v>0</v>
      </c>
      <c r="R311" s="25">
        <f t="shared" si="69"/>
        <v>0</v>
      </c>
      <c r="S311" s="25">
        <f t="shared" si="69"/>
        <v>0</v>
      </c>
      <c r="T311" s="25">
        <f t="shared" si="69"/>
        <v>25.024000000000001</v>
      </c>
      <c r="U311" s="25">
        <f t="shared" si="69"/>
        <v>0</v>
      </c>
      <c r="V311" s="25">
        <f t="shared" si="69"/>
        <v>0</v>
      </c>
      <c r="W311" s="25">
        <f t="shared" si="69"/>
        <v>0</v>
      </c>
      <c r="X311" s="25">
        <f t="shared" si="69"/>
        <v>0</v>
      </c>
      <c r="Y311" s="25">
        <f t="shared" si="69"/>
        <v>0</v>
      </c>
      <c r="Z311" s="25">
        <f t="shared" si="69"/>
        <v>0</v>
      </c>
      <c r="AA311" s="25">
        <f t="shared" si="69"/>
        <v>0</v>
      </c>
      <c r="AB311" s="25">
        <f t="shared" si="69"/>
        <v>0</v>
      </c>
      <c r="AC311" s="25">
        <f t="shared" si="69"/>
        <v>0</v>
      </c>
      <c r="AD311" s="25">
        <f t="shared" si="69"/>
        <v>0</v>
      </c>
      <c r="AE311" s="25">
        <f t="shared" si="69"/>
        <v>0</v>
      </c>
      <c r="AF311" s="25">
        <f t="shared" si="69"/>
        <v>0</v>
      </c>
      <c r="AG311" s="25">
        <f t="shared" si="69"/>
        <v>0</v>
      </c>
      <c r="AH311" s="25">
        <f t="shared" si="69"/>
        <v>0</v>
      </c>
      <c r="AI311" s="25">
        <f t="shared" si="69"/>
        <v>0</v>
      </c>
      <c r="AJ311" s="25">
        <f t="shared" si="69"/>
        <v>0</v>
      </c>
      <c r="AK311" s="62"/>
      <c r="AL311" s="21"/>
      <c r="AM311" s="21"/>
      <c r="AN311" s="21"/>
      <c r="AO311" s="21"/>
      <c r="AZ311" s="1"/>
      <c r="BA311" s="1"/>
      <c r="BB311" s="1"/>
      <c r="BC311" s="1"/>
      <c r="BD311" s="1"/>
      <c r="BE311" s="1"/>
      <c r="BF311" s="1"/>
      <c r="BG311" s="1"/>
    </row>
    <row r="312" spans="1:59" ht="30.75">
      <c r="A312" s="6" t="s">
        <v>57</v>
      </c>
      <c r="B312" s="7" t="s">
        <v>58</v>
      </c>
      <c r="C312" s="8"/>
      <c r="D312" s="24">
        <f t="shared" si="58"/>
        <v>1157.067</v>
      </c>
      <c r="E312" s="25">
        <f t="shared" ref="E312:AJ312" si="70">SUM(E313:E322)</f>
        <v>1157.067</v>
      </c>
      <c r="F312" s="25">
        <f t="shared" si="70"/>
        <v>0</v>
      </c>
      <c r="G312" s="25">
        <f t="shared" si="70"/>
        <v>0</v>
      </c>
      <c r="H312" s="25">
        <f t="shared" si="70"/>
        <v>0</v>
      </c>
      <c r="I312" s="25">
        <f t="shared" si="70"/>
        <v>0</v>
      </c>
      <c r="J312" s="25">
        <f t="shared" si="70"/>
        <v>0</v>
      </c>
      <c r="K312" s="25">
        <f t="shared" si="70"/>
        <v>0</v>
      </c>
      <c r="L312" s="25">
        <f t="shared" si="70"/>
        <v>0</v>
      </c>
      <c r="M312" s="25">
        <f t="shared" si="70"/>
        <v>0</v>
      </c>
      <c r="N312" s="25">
        <f t="shared" si="70"/>
        <v>0</v>
      </c>
      <c r="O312" s="25">
        <f t="shared" si="70"/>
        <v>0</v>
      </c>
      <c r="P312" s="25">
        <f t="shared" si="70"/>
        <v>0</v>
      </c>
      <c r="Q312" s="25">
        <f t="shared" si="70"/>
        <v>0</v>
      </c>
      <c r="R312" s="25">
        <f t="shared" si="70"/>
        <v>0</v>
      </c>
      <c r="S312" s="25">
        <f t="shared" si="70"/>
        <v>0</v>
      </c>
      <c r="T312" s="25">
        <f t="shared" si="70"/>
        <v>0</v>
      </c>
      <c r="U312" s="25">
        <f t="shared" si="70"/>
        <v>0</v>
      </c>
      <c r="V312" s="25">
        <f t="shared" si="70"/>
        <v>0</v>
      </c>
      <c r="W312" s="25">
        <f t="shared" si="70"/>
        <v>0</v>
      </c>
      <c r="X312" s="25">
        <f t="shared" si="70"/>
        <v>0</v>
      </c>
      <c r="Y312" s="25">
        <f t="shared" si="70"/>
        <v>0</v>
      </c>
      <c r="Z312" s="25">
        <f t="shared" si="70"/>
        <v>0</v>
      </c>
      <c r="AA312" s="25">
        <f t="shared" si="70"/>
        <v>0</v>
      </c>
      <c r="AB312" s="25">
        <f t="shared" si="70"/>
        <v>0</v>
      </c>
      <c r="AC312" s="25">
        <f t="shared" si="70"/>
        <v>0</v>
      </c>
      <c r="AD312" s="25">
        <f t="shared" si="70"/>
        <v>0</v>
      </c>
      <c r="AE312" s="25">
        <f t="shared" si="70"/>
        <v>0</v>
      </c>
      <c r="AF312" s="25">
        <f t="shared" si="70"/>
        <v>0</v>
      </c>
      <c r="AG312" s="25">
        <f t="shared" si="70"/>
        <v>0</v>
      </c>
      <c r="AH312" s="25">
        <f t="shared" si="70"/>
        <v>0</v>
      </c>
      <c r="AI312" s="25">
        <f t="shared" si="70"/>
        <v>0</v>
      </c>
      <c r="AJ312" s="25">
        <f t="shared" si="70"/>
        <v>0</v>
      </c>
      <c r="AK312" s="62"/>
      <c r="AL312" s="21"/>
      <c r="AM312" s="21"/>
      <c r="AN312" s="21"/>
      <c r="AO312" s="21"/>
      <c r="AZ312" s="1"/>
      <c r="BA312" s="1"/>
      <c r="BB312" s="1"/>
      <c r="BC312" s="1"/>
      <c r="BD312" s="1"/>
      <c r="BE312" s="1"/>
      <c r="BF312" s="1"/>
      <c r="BG312" s="1"/>
    </row>
    <row r="313" spans="1:59" ht="18.75">
      <c r="A313" s="8"/>
      <c r="B313" s="9" t="s">
        <v>92</v>
      </c>
      <c r="C313" s="8"/>
      <c r="D313" s="26">
        <f t="shared" si="58"/>
        <v>99.68</v>
      </c>
      <c r="E313" s="27">
        <v>99.68</v>
      </c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  <c r="AD313" s="27"/>
      <c r="AE313" s="27"/>
      <c r="AF313" s="27"/>
      <c r="AG313" s="27"/>
      <c r="AH313" s="27"/>
      <c r="AI313" s="27"/>
      <c r="AJ313" s="27"/>
      <c r="AK313" s="63"/>
      <c r="AL313" s="21"/>
      <c r="AM313" s="21"/>
      <c r="AN313" s="21"/>
      <c r="AO313" s="21"/>
      <c r="AZ313" s="1"/>
      <c r="BA313" s="1"/>
      <c r="BB313" s="1"/>
      <c r="BC313" s="1"/>
      <c r="BD313" s="1"/>
      <c r="BE313" s="1"/>
      <c r="BF313" s="1"/>
      <c r="BG313" s="1"/>
    </row>
    <row r="314" spans="1:59" ht="18.75">
      <c r="A314" s="8"/>
      <c r="B314" s="9" t="s">
        <v>93</v>
      </c>
      <c r="C314" s="8"/>
      <c r="D314" s="26">
        <f t="shared" si="58"/>
        <v>120</v>
      </c>
      <c r="E314" s="27">
        <v>120</v>
      </c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  <c r="AF314" s="27"/>
      <c r="AG314" s="27"/>
      <c r="AH314" s="27"/>
      <c r="AI314" s="27"/>
      <c r="AJ314" s="27"/>
      <c r="AK314" s="63"/>
      <c r="AL314" s="21"/>
      <c r="AM314" s="21"/>
      <c r="AN314" s="21"/>
      <c r="AO314" s="21"/>
      <c r="AZ314" s="1"/>
      <c r="BA314" s="1"/>
      <c r="BB314" s="1"/>
      <c r="BC314" s="1"/>
      <c r="BD314" s="1"/>
      <c r="BE314" s="1"/>
      <c r="BF314" s="1"/>
      <c r="BG314" s="1"/>
    </row>
    <row r="315" spans="1:59" ht="18.75">
      <c r="A315" s="8"/>
      <c r="B315" s="9" t="s">
        <v>91</v>
      </c>
      <c r="C315" s="8"/>
      <c r="D315" s="26">
        <f t="shared" si="58"/>
        <v>99.68</v>
      </c>
      <c r="E315" s="27">
        <v>99.68</v>
      </c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7"/>
      <c r="AC315" s="27"/>
      <c r="AD315" s="27"/>
      <c r="AE315" s="27"/>
      <c r="AF315" s="27"/>
      <c r="AG315" s="27"/>
      <c r="AH315" s="27"/>
      <c r="AI315" s="27"/>
      <c r="AJ315" s="27"/>
      <c r="AK315" s="63"/>
      <c r="AL315" s="21"/>
      <c r="AM315" s="21"/>
      <c r="AN315" s="21"/>
      <c r="AO315" s="21"/>
      <c r="AZ315" s="1"/>
      <c r="BA315" s="1"/>
      <c r="BB315" s="1"/>
      <c r="BC315" s="1"/>
      <c r="BD315" s="1"/>
      <c r="BE315" s="1"/>
      <c r="BF315" s="1"/>
      <c r="BG315" s="1"/>
    </row>
    <row r="316" spans="1:59" ht="18.75">
      <c r="A316" s="8"/>
      <c r="B316" s="9" t="s">
        <v>94</v>
      </c>
      <c r="C316" s="8"/>
      <c r="D316" s="26">
        <f t="shared" si="58"/>
        <v>99.68</v>
      </c>
      <c r="E316" s="27">
        <v>99.68</v>
      </c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  <c r="AC316" s="27"/>
      <c r="AD316" s="27"/>
      <c r="AE316" s="27"/>
      <c r="AF316" s="27"/>
      <c r="AG316" s="27"/>
      <c r="AH316" s="27"/>
      <c r="AI316" s="27"/>
      <c r="AJ316" s="27"/>
      <c r="AK316" s="63"/>
      <c r="AL316" s="21"/>
      <c r="AM316" s="21"/>
      <c r="AN316" s="21"/>
      <c r="AO316" s="21"/>
      <c r="AZ316" s="1"/>
      <c r="BA316" s="1"/>
      <c r="BB316" s="1"/>
      <c r="BC316" s="1"/>
      <c r="BD316" s="1"/>
      <c r="BE316" s="1"/>
      <c r="BF316" s="1"/>
      <c r="BG316" s="1"/>
    </row>
    <row r="317" spans="1:59" ht="18.75">
      <c r="A317" s="8"/>
      <c r="B317" s="9" t="s">
        <v>95</v>
      </c>
      <c r="C317" s="8"/>
      <c r="D317" s="26">
        <f t="shared" si="58"/>
        <v>160</v>
      </c>
      <c r="E317" s="27">
        <v>160</v>
      </c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  <c r="AF317" s="27"/>
      <c r="AG317" s="27"/>
      <c r="AH317" s="27"/>
      <c r="AI317" s="27"/>
      <c r="AJ317" s="27"/>
      <c r="AK317" s="63"/>
      <c r="AL317" s="21"/>
      <c r="AM317" s="21"/>
      <c r="AN317" s="21"/>
      <c r="AO317" s="21"/>
      <c r="AZ317" s="1"/>
      <c r="BA317" s="1"/>
      <c r="BB317" s="1"/>
      <c r="BC317" s="1"/>
      <c r="BD317" s="1"/>
      <c r="BE317" s="1"/>
      <c r="BF317" s="1"/>
      <c r="BG317" s="1"/>
    </row>
    <row r="318" spans="1:59" ht="18.75">
      <c r="A318" s="8"/>
      <c r="B318" s="9" t="s">
        <v>96</v>
      </c>
      <c r="C318" s="8"/>
      <c r="D318" s="26">
        <f t="shared" si="58"/>
        <v>139.48699999999999</v>
      </c>
      <c r="E318" s="27">
        <v>139.48699999999999</v>
      </c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  <c r="AD318" s="27"/>
      <c r="AE318" s="27"/>
      <c r="AF318" s="27"/>
      <c r="AG318" s="27"/>
      <c r="AH318" s="27"/>
      <c r="AI318" s="27"/>
      <c r="AJ318" s="27"/>
      <c r="AK318" s="63"/>
      <c r="AL318" s="21"/>
      <c r="AM318" s="21"/>
      <c r="AN318" s="21"/>
      <c r="AO318" s="21"/>
      <c r="AZ318" s="1"/>
      <c r="BA318" s="1"/>
      <c r="BB318" s="1"/>
      <c r="BC318" s="1"/>
      <c r="BD318" s="1"/>
      <c r="BE318" s="1"/>
      <c r="BF318" s="1"/>
      <c r="BG318" s="1"/>
    </row>
    <row r="319" spans="1:59" ht="18.75">
      <c r="A319" s="8"/>
      <c r="B319" s="9" t="s">
        <v>97</v>
      </c>
      <c r="C319" s="8"/>
      <c r="D319" s="26">
        <f t="shared" si="58"/>
        <v>99.68</v>
      </c>
      <c r="E319" s="27">
        <v>99.68</v>
      </c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  <c r="AC319" s="27"/>
      <c r="AD319" s="27"/>
      <c r="AE319" s="27"/>
      <c r="AF319" s="27"/>
      <c r="AG319" s="27"/>
      <c r="AH319" s="27"/>
      <c r="AI319" s="27"/>
      <c r="AJ319" s="27"/>
      <c r="AK319" s="63"/>
      <c r="AL319" s="21"/>
      <c r="AM319" s="21"/>
      <c r="AN319" s="21"/>
      <c r="AO319" s="21"/>
      <c r="AZ319" s="1"/>
      <c r="BA319" s="1"/>
      <c r="BB319" s="1"/>
      <c r="BC319" s="1"/>
      <c r="BD319" s="1"/>
      <c r="BE319" s="1"/>
      <c r="BF319" s="1"/>
      <c r="BG319" s="1"/>
    </row>
    <row r="320" spans="1:59" ht="18.75">
      <c r="A320" s="8"/>
      <c r="B320" s="9" t="s">
        <v>98</v>
      </c>
      <c r="C320" s="8"/>
      <c r="D320" s="26">
        <f t="shared" si="58"/>
        <v>99.68</v>
      </c>
      <c r="E320" s="27">
        <v>99.68</v>
      </c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F320" s="27"/>
      <c r="AG320" s="27"/>
      <c r="AH320" s="27"/>
      <c r="AI320" s="27"/>
      <c r="AJ320" s="27"/>
      <c r="AK320" s="63"/>
      <c r="AL320" s="21"/>
      <c r="AM320" s="21"/>
      <c r="AN320" s="21"/>
      <c r="AO320" s="21"/>
      <c r="AZ320" s="1"/>
      <c r="BA320" s="1"/>
      <c r="BB320" s="1"/>
      <c r="BC320" s="1"/>
      <c r="BD320" s="1"/>
      <c r="BE320" s="1"/>
      <c r="BF320" s="1"/>
      <c r="BG320" s="1"/>
    </row>
    <row r="321" spans="1:59" ht="18.75">
      <c r="A321" s="8"/>
      <c r="B321" s="9" t="s">
        <v>99</v>
      </c>
      <c r="C321" s="8"/>
      <c r="D321" s="26">
        <f t="shared" si="58"/>
        <v>99.68</v>
      </c>
      <c r="E321" s="27">
        <v>99.68</v>
      </c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  <c r="AF321" s="27"/>
      <c r="AG321" s="27"/>
      <c r="AH321" s="27"/>
      <c r="AI321" s="27"/>
      <c r="AJ321" s="27"/>
      <c r="AK321" s="63"/>
      <c r="AL321" s="21"/>
      <c r="AM321" s="21"/>
      <c r="AN321" s="21"/>
      <c r="AO321" s="21"/>
      <c r="AZ321" s="1"/>
      <c r="BA321" s="1"/>
      <c r="BB321" s="1"/>
      <c r="BC321" s="1"/>
      <c r="BD321" s="1"/>
      <c r="BE321" s="1"/>
      <c r="BF321" s="1"/>
      <c r="BG321" s="1"/>
    </row>
    <row r="322" spans="1:59" ht="18.75">
      <c r="A322" s="8"/>
      <c r="B322" s="9" t="s">
        <v>100</v>
      </c>
      <c r="C322" s="8"/>
      <c r="D322" s="26">
        <f t="shared" si="58"/>
        <v>139.5</v>
      </c>
      <c r="E322" s="27">
        <v>139.5</v>
      </c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  <c r="AD322" s="27"/>
      <c r="AE322" s="27"/>
      <c r="AF322" s="27"/>
      <c r="AG322" s="27"/>
      <c r="AH322" s="27"/>
      <c r="AI322" s="27"/>
      <c r="AJ322" s="27"/>
      <c r="AK322" s="63"/>
      <c r="AL322" s="21"/>
      <c r="AM322" s="21"/>
      <c r="AN322" s="21"/>
      <c r="AO322" s="21"/>
      <c r="AZ322" s="1"/>
      <c r="BA322" s="1"/>
      <c r="BB322" s="1"/>
      <c r="BC322" s="1"/>
      <c r="BD322" s="1"/>
      <c r="BE322" s="1"/>
      <c r="BF322" s="1"/>
      <c r="BG322" s="1"/>
    </row>
    <row r="323" spans="1:59" ht="30.75">
      <c r="A323" s="6" t="s">
        <v>224</v>
      </c>
      <c r="B323" s="7" t="s">
        <v>225</v>
      </c>
      <c r="C323" s="8"/>
      <c r="D323" s="24">
        <f>SUM(E323:AJ323)</f>
        <v>25.024000000000001</v>
      </c>
      <c r="E323" s="25">
        <f t="shared" ref="E323:S323" si="71">E324</f>
        <v>0</v>
      </c>
      <c r="F323" s="25">
        <f t="shared" si="71"/>
        <v>0</v>
      </c>
      <c r="G323" s="25">
        <f t="shared" si="71"/>
        <v>0</v>
      </c>
      <c r="H323" s="25">
        <f t="shared" si="71"/>
        <v>0</v>
      </c>
      <c r="I323" s="25">
        <f t="shared" si="71"/>
        <v>0</v>
      </c>
      <c r="J323" s="25">
        <f t="shared" si="71"/>
        <v>0</v>
      </c>
      <c r="K323" s="25">
        <f t="shared" si="71"/>
        <v>0</v>
      </c>
      <c r="L323" s="25">
        <f t="shared" si="71"/>
        <v>0</v>
      </c>
      <c r="M323" s="25">
        <f t="shared" si="71"/>
        <v>0</v>
      </c>
      <c r="N323" s="25">
        <f t="shared" si="71"/>
        <v>0</v>
      </c>
      <c r="O323" s="25">
        <f t="shared" si="71"/>
        <v>0</v>
      </c>
      <c r="P323" s="25">
        <f t="shared" si="71"/>
        <v>0</v>
      </c>
      <c r="Q323" s="25">
        <f t="shared" si="71"/>
        <v>0</v>
      </c>
      <c r="R323" s="25">
        <f t="shared" si="71"/>
        <v>0</v>
      </c>
      <c r="S323" s="25">
        <f t="shared" si="71"/>
        <v>0</v>
      </c>
      <c r="T323" s="25">
        <f>T324</f>
        <v>25.024000000000001</v>
      </c>
      <c r="U323" s="25">
        <f t="shared" ref="U323:AJ323" si="72">U324</f>
        <v>0</v>
      </c>
      <c r="V323" s="25">
        <f t="shared" si="72"/>
        <v>0</v>
      </c>
      <c r="W323" s="25">
        <f t="shared" si="72"/>
        <v>0</v>
      </c>
      <c r="X323" s="25">
        <f t="shared" si="72"/>
        <v>0</v>
      </c>
      <c r="Y323" s="25">
        <f t="shared" si="72"/>
        <v>0</v>
      </c>
      <c r="Z323" s="25">
        <f t="shared" si="72"/>
        <v>0</v>
      </c>
      <c r="AA323" s="25">
        <f t="shared" si="72"/>
        <v>0</v>
      </c>
      <c r="AB323" s="25">
        <f t="shared" si="72"/>
        <v>0</v>
      </c>
      <c r="AC323" s="25">
        <f t="shared" si="72"/>
        <v>0</v>
      </c>
      <c r="AD323" s="25">
        <f t="shared" si="72"/>
        <v>0</v>
      </c>
      <c r="AE323" s="25">
        <f t="shared" si="72"/>
        <v>0</v>
      </c>
      <c r="AF323" s="25">
        <f t="shared" si="72"/>
        <v>0</v>
      </c>
      <c r="AG323" s="25">
        <f t="shared" si="72"/>
        <v>0</v>
      </c>
      <c r="AH323" s="25">
        <f t="shared" si="72"/>
        <v>0</v>
      </c>
      <c r="AI323" s="25">
        <f t="shared" si="72"/>
        <v>0</v>
      </c>
      <c r="AJ323" s="25">
        <f t="shared" si="72"/>
        <v>0</v>
      </c>
      <c r="AK323" s="62"/>
      <c r="AL323" s="21"/>
      <c r="AM323" s="21"/>
      <c r="AN323" s="21"/>
      <c r="AO323" s="21"/>
      <c r="AZ323" s="1"/>
      <c r="BA323" s="1"/>
      <c r="BB323" s="1"/>
      <c r="BC323" s="1"/>
      <c r="BD323" s="1"/>
      <c r="BE323" s="1"/>
      <c r="BF323" s="1"/>
      <c r="BG323" s="1"/>
    </row>
    <row r="324" spans="1:59" ht="18.75">
      <c r="A324" s="6"/>
      <c r="B324" s="17" t="s">
        <v>123</v>
      </c>
      <c r="C324" s="8"/>
      <c r="D324" s="26">
        <f>SUM(E324:AJ324)</f>
        <v>25.024000000000001</v>
      </c>
      <c r="E324" s="27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41">
        <v>25.024000000000001</v>
      </c>
      <c r="U324" s="25"/>
      <c r="V324" s="25"/>
      <c r="W324" s="25"/>
      <c r="X324" s="25"/>
      <c r="Y324" s="25"/>
      <c r="Z324" s="25"/>
      <c r="AA324" s="25"/>
      <c r="AB324" s="25"/>
      <c r="AC324" s="25"/>
      <c r="AD324" s="25"/>
      <c r="AE324" s="25"/>
      <c r="AF324" s="25"/>
      <c r="AG324" s="25"/>
      <c r="AH324" s="25"/>
      <c r="AI324" s="25"/>
      <c r="AJ324" s="27"/>
      <c r="AK324" s="62"/>
      <c r="AL324" s="21"/>
      <c r="AM324" s="21"/>
      <c r="AN324" s="21"/>
      <c r="AO324" s="21"/>
      <c r="AZ324" s="1"/>
      <c r="BA324" s="1"/>
      <c r="BB324" s="1"/>
      <c r="BC324" s="1"/>
      <c r="BD324" s="1"/>
      <c r="BE324" s="1"/>
      <c r="BF324" s="1"/>
      <c r="BG324" s="1"/>
    </row>
    <row r="325" spans="1:59" ht="42.75">
      <c r="A325" s="14" t="s">
        <v>59</v>
      </c>
      <c r="B325" s="4" t="s">
        <v>60</v>
      </c>
      <c r="C325" s="5" t="s">
        <v>6</v>
      </c>
      <c r="D325" s="24">
        <f>SUM(E325:AJ325)</f>
        <v>1290.5245</v>
      </c>
      <c r="E325" s="25">
        <f>E326+E327+E329+E328+E330</f>
        <v>349.52450000000005</v>
      </c>
      <c r="F325" s="25">
        <f t="shared" ref="F325:AJ325" si="73">F326+F327+F329+F328+F330</f>
        <v>0</v>
      </c>
      <c r="G325" s="25">
        <f t="shared" si="73"/>
        <v>0</v>
      </c>
      <c r="H325" s="25">
        <f t="shared" si="73"/>
        <v>0</v>
      </c>
      <c r="I325" s="25">
        <f t="shared" si="73"/>
        <v>0</v>
      </c>
      <c r="J325" s="25">
        <f t="shared" si="73"/>
        <v>0</v>
      </c>
      <c r="K325" s="25">
        <f t="shared" si="73"/>
        <v>0</v>
      </c>
      <c r="L325" s="25">
        <f t="shared" si="73"/>
        <v>0</v>
      </c>
      <c r="M325" s="25">
        <f t="shared" si="73"/>
        <v>0</v>
      </c>
      <c r="N325" s="25">
        <f t="shared" si="73"/>
        <v>0</v>
      </c>
      <c r="O325" s="25">
        <f t="shared" si="73"/>
        <v>0</v>
      </c>
      <c r="P325" s="25">
        <f t="shared" si="73"/>
        <v>0</v>
      </c>
      <c r="Q325" s="25">
        <f t="shared" si="73"/>
        <v>0</v>
      </c>
      <c r="R325" s="25">
        <f t="shared" si="73"/>
        <v>0</v>
      </c>
      <c r="S325" s="25">
        <f t="shared" si="73"/>
        <v>0</v>
      </c>
      <c r="T325" s="25">
        <f t="shared" si="73"/>
        <v>538</v>
      </c>
      <c r="U325" s="25">
        <f t="shared" si="73"/>
        <v>0</v>
      </c>
      <c r="V325" s="25">
        <f t="shared" si="73"/>
        <v>0</v>
      </c>
      <c r="W325" s="25">
        <f t="shared" si="73"/>
        <v>0</v>
      </c>
      <c r="X325" s="25">
        <f t="shared" si="73"/>
        <v>0</v>
      </c>
      <c r="Y325" s="25">
        <f t="shared" si="73"/>
        <v>0</v>
      </c>
      <c r="Z325" s="25">
        <f t="shared" si="73"/>
        <v>0</v>
      </c>
      <c r="AA325" s="25">
        <f t="shared" si="73"/>
        <v>0</v>
      </c>
      <c r="AB325" s="25">
        <f t="shared" si="73"/>
        <v>0</v>
      </c>
      <c r="AC325" s="25">
        <f t="shared" si="73"/>
        <v>0</v>
      </c>
      <c r="AD325" s="25">
        <f t="shared" si="73"/>
        <v>0</v>
      </c>
      <c r="AE325" s="25">
        <f t="shared" si="73"/>
        <v>0</v>
      </c>
      <c r="AF325" s="25">
        <f t="shared" si="73"/>
        <v>0</v>
      </c>
      <c r="AG325" s="25">
        <f t="shared" si="73"/>
        <v>0</v>
      </c>
      <c r="AH325" s="25">
        <f t="shared" si="73"/>
        <v>0</v>
      </c>
      <c r="AI325" s="25">
        <f t="shared" si="73"/>
        <v>0</v>
      </c>
      <c r="AJ325" s="25">
        <f t="shared" si="73"/>
        <v>403</v>
      </c>
      <c r="AK325" s="62"/>
      <c r="AL325" s="21"/>
      <c r="AM325" s="21"/>
      <c r="AN325" s="21"/>
      <c r="AO325" s="21"/>
      <c r="AY325" s="37"/>
      <c r="AZ325" s="1"/>
      <c r="BA325" s="1"/>
      <c r="BB325" s="1"/>
      <c r="BC325" s="1"/>
      <c r="BD325" s="1"/>
      <c r="BE325" s="1"/>
      <c r="BF325" s="1"/>
      <c r="BG325" s="1"/>
    </row>
    <row r="326" spans="1:59" ht="135">
      <c r="A326" s="6" t="s">
        <v>62</v>
      </c>
      <c r="B326" s="16" t="s">
        <v>61</v>
      </c>
      <c r="C326" s="8"/>
      <c r="D326" s="24">
        <f t="shared" ref="D326:D329" si="74">SUM(E326:AJ326)</f>
        <v>1147.2345</v>
      </c>
      <c r="E326" s="25">
        <v>347.23450000000003</v>
      </c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>
        <v>400</v>
      </c>
      <c r="U326" s="25"/>
      <c r="V326" s="25"/>
      <c r="W326" s="25"/>
      <c r="X326" s="25"/>
      <c r="Y326" s="25"/>
      <c r="Z326" s="25"/>
      <c r="AA326" s="25"/>
      <c r="AB326" s="25"/>
      <c r="AC326" s="25"/>
      <c r="AD326" s="25"/>
      <c r="AE326" s="25"/>
      <c r="AF326" s="25"/>
      <c r="AG326" s="25"/>
      <c r="AH326" s="25"/>
      <c r="AI326" s="25"/>
      <c r="AJ326" s="25">
        <v>400</v>
      </c>
      <c r="AK326" s="62"/>
      <c r="AL326" s="21"/>
      <c r="AM326" s="21"/>
      <c r="AN326" s="21"/>
      <c r="AO326" s="21"/>
      <c r="AZ326" s="1"/>
      <c r="BA326" s="1"/>
      <c r="BB326" s="1"/>
      <c r="BC326" s="1"/>
      <c r="BD326" s="1"/>
      <c r="BE326" s="1"/>
      <c r="BF326" s="1"/>
      <c r="BG326" s="1"/>
    </row>
    <row r="327" spans="1:59" ht="60" customHeight="1">
      <c r="A327" s="66" t="s">
        <v>63</v>
      </c>
      <c r="B327" s="68" t="s">
        <v>197</v>
      </c>
      <c r="C327" s="70"/>
      <c r="D327" s="24">
        <f t="shared" si="74"/>
        <v>0</v>
      </c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  <c r="AA327" s="25"/>
      <c r="AB327" s="25"/>
      <c r="AC327" s="25"/>
      <c r="AD327" s="25"/>
      <c r="AE327" s="25"/>
      <c r="AF327" s="25"/>
      <c r="AG327" s="25"/>
      <c r="AH327" s="25"/>
      <c r="AI327" s="25"/>
      <c r="AJ327" s="25"/>
      <c r="AK327" s="62"/>
      <c r="AL327" s="21"/>
      <c r="AM327" s="21"/>
      <c r="AN327" s="21"/>
      <c r="AO327" s="21"/>
      <c r="AZ327" s="1"/>
      <c r="BA327" s="1"/>
      <c r="BB327" s="1"/>
      <c r="BC327" s="1"/>
      <c r="BD327" s="1"/>
      <c r="BE327" s="1"/>
      <c r="BF327" s="1"/>
      <c r="BG327" s="1"/>
    </row>
    <row r="328" spans="1:59" ht="19.5" customHeight="1">
      <c r="A328" s="67"/>
      <c r="B328" s="69"/>
      <c r="C328" s="71"/>
      <c r="D328" s="24">
        <f t="shared" si="74"/>
        <v>8.2899999999999991</v>
      </c>
      <c r="E328" s="25">
        <v>2.29</v>
      </c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>
        <v>3</v>
      </c>
      <c r="U328" s="25"/>
      <c r="V328" s="25"/>
      <c r="W328" s="25"/>
      <c r="X328" s="25"/>
      <c r="Y328" s="25"/>
      <c r="Z328" s="25"/>
      <c r="AA328" s="25"/>
      <c r="AB328" s="25"/>
      <c r="AC328" s="25"/>
      <c r="AD328" s="25"/>
      <c r="AE328" s="25"/>
      <c r="AF328" s="25"/>
      <c r="AG328" s="25"/>
      <c r="AH328" s="25"/>
      <c r="AI328" s="25"/>
      <c r="AJ328" s="25">
        <v>3</v>
      </c>
      <c r="AK328" s="62"/>
      <c r="AL328" s="21"/>
      <c r="AM328" s="21"/>
      <c r="AN328" s="21"/>
      <c r="AO328" s="21"/>
      <c r="AZ328" s="1"/>
      <c r="BA328" s="1"/>
      <c r="BB328" s="1"/>
      <c r="BC328" s="1"/>
      <c r="BD328" s="1"/>
      <c r="BE328" s="1"/>
      <c r="BF328" s="1"/>
      <c r="BG328" s="1"/>
    </row>
    <row r="329" spans="1:59" ht="45">
      <c r="A329" s="6" t="s">
        <v>68</v>
      </c>
      <c r="B329" s="16" t="s">
        <v>67</v>
      </c>
      <c r="C329" s="8"/>
      <c r="D329" s="24">
        <f t="shared" si="74"/>
        <v>0</v>
      </c>
      <c r="E329" s="25">
        <v>0</v>
      </c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  <c r="AC329" s="25"/>
      <c r="AD329" s="25"/>
      <c r="AE329" s="25"/>
      <c r="AF329" s="25"/>
      <c r="AG329" s="25"/>
      <c r="AH329" s="25"/>
      <c r="AI329" s="25"/>
      <c r="AJ329" s="25"/>
      <c r="AK329" s="62"/>
      <c r="AL329" s="21"/>
      <c r="AM329" s="21"/>
      <c r="AN329" s="21"/>
      <c r="AO329" s="21"/>
      <c r="AZ329" s="1"/>
      <c r="BA329" s="1"/>
      <c r="BB329" s="1"/>
      <c r="BC329" s="1"/>
      <c r="BD329" s="1"/>
      <c r="BE329" s="1"/>
      <c r="BF329" s="1"/>
      <c r="BG329" s="1"/>
    </row>
    <row r="330" spans="1:59" ht="75.75" customHeight="1">
      <c r="A330" s="6" t="s">
        <v>195</v>
      </c>
      <c r="B330" s="16" t="s">
        <v>198</v>
      </c>
      <c r="C330" s="5"/>
      <c r="D330" s="24">
        <f>E330+T330+AJ330</f>
        <v>135</v>
      </c>
      <c r="E330" s="25">
        <f>E331+E332</f>
        <v>0</v>
      </c>
      <c r="F330" s="25">
        <f t="shared" ref="F330:AJ330" si="75">F331+F332</f>
        <v>0</v>
      </c>
      <c r="G330" s="25">
        <f t="shared" si="75"/>
        <v>0</v>
      </c>
      <c r="H330" s="25">
        <f t="shared" si="75"/>
        <v>0</v>
      </c>
      <c r="I330" s="25">
        <f t="shared" si="75"/>
        <v>0</v>
      </c>
      <c r="J330" s="25">
        <f t="shared" si="75"/>
        <v>0</v>
      </c>
      <c r="K330" s="25">
        <f t="shared" si="75"/>
        <v>0</v>
      </c>
      <c r="L330" s="25">
        <f t="shared" si="75"/>
        <v>0</v>
      </c>
      <c r="M330" s="25">
        <f t="shared" si="75"/>
        <v>0</v>
      </c>
      <c r="N330" s="25">
        <f t="shared" si="75"/>
        <v>0</v>
      </c>
      <c r="O330" s="25">
        <f t="shared" si="75"/>
        <v>0</v>
      </c>
      <c r="P330" s="25">
        <f t="shared" si="75"/>
        <v>0</v>
      </c>
      <c r="Q330" s="25">
        <f t="shared" si="75"/>
        <v>0</v>
      </c>
      <c r="R330" s="25">
        <f t="shared" si="75"/>
        <v>0</v>
      </c>
      <c r="S330" s="25">
        <f t="shared" si="75"/>
        <v>0</v>
      </c>
      <c r="T330" s="25">
        <f t="shared" si="75"/>
        <v>135</v>
      </c>
      <c r="U330" s="25">
        <f t="shared" si="75"/>
        <v>0</v>
      </c>
      <c r="V330" s="25">
        <f t="shared" si="75"/>
        <v>0</v>
      </c>
      <c r="W330" s="25">
        <f t="shared" si="75"/>
        <v>0</v>
      </c>
      <c r="X330" s="25">
        <f t="shared" si="75"/>
        <v>0</v>
      </c>
      <c r="Y330" s="25">
        <f t="shared" si="75"/>
        <v>0</v>
      </c>
      <c r="Z330" s="25">
        <f t="shared" si="75"/>
        <v>0</v>
      </c>
      <c r="AA330" s="25">
        <f t="shared" si="75"/>
        <v>0</v>
      </c>
      <c r="AB330" s="25">
        <f t="shared" si="75"/>
        <v>0</v>
      </c>
      <c r="AC330" s="25">
        <f t="shared" si="75"/>
        <v>0</v>
      </c>
      <c r="AD330" s="25">
        <f t="shared" si="75"/>
        <v>0</v>
      </c>
      <c r="AE330" s="25">
        <f t="shared" si="75"/>
        <v>0</v>
      </c>
      <c r="AF330" s="25">
        <f t="shared" si="75"/>
        <v>0</v>
      </c>
      <c r="AG330" s="25">
        <f t="shared" si="75"/>
        <v>0</v>
      </c>
      <c r="AH330" s="25">
        <f t="shared" si="75"/>
        <v>0</v>
      </c>
      <c r="AI330" s="25">
        <f t="shared" si="75"/>
        <v>0</v>
      </c>
      <c r="AJ330" s="25">
        <f t="shared" si="75"/>
        <v>0</v>
      </c>
      <c r="AK330" s="63"/>
      <c r="AL330" s="21"/>
      <c r="AM330" s="21"/>
      <c r="AN330" s="21"/>
      <c r="AO330" s="21"/>
      <c r="AZ330" s="1"/>
      <c r="BA330" s="1"/>
      <c r="BB330" s="1"/>
      <c r="BC330" s="1"/>
      <c r="BD330" s="1"/>
      <c r="BE330" s="1"/>
      <c r="BF330" s="1"/>
      <c r="BG330" s="1"/>
    </row>
    <row r="331" spans="1:59" ht="49.5" customHeight="1">
      <c r="A331" s="6"/>
      <c r="B331" s="18" t="s">
        <v>196</v>
      </c>
      <c r="C331" s="5"/>
      <c r="D331" s="26">
        <f t="shared" ref="D331:D332" si="76">SUM(E331:AJ331)</f>
        <v>55</v>
      </c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7">
        <v>55</v>
      </c>
      <c r="U331" s="25"/>
      <c r="V331" s="25"/>
      <c r="W331" s="25"/>
      <c r="X331" s="25"/>
      <c r="Y331" s="25"/>
      <c r="Z331" s="25"/>
      <c r="AA331" s="25"/>
      <c r="AB331" s="25"/>
      <c r="AC331" s="25"/>
      <c r="AD331" s="25"/>
      <c r="AE331" s="25"/>
      <c r="AF331" s="25"/>
      <c r="AG331" s="25"/>
      <c r="AH331" s="25"/>
      <c r="AI331" s="25"/>
      <c r="AJ331" s="25"/>
      <c r="AK331" s="63"/>
      <c r="AL331" s="21"/>
      <c r="AM331" s="21"/>
      <c r="AN331" s="21"/>
      <c r="AO331" s="21"/>
      <c r="AZ331" s="1"/>
      <c r="BA331" s="1"/>
      <c r="BB331" s="1"/>
      <c r="BC331" s="1"/>
      <c r="BD331" s="1"/>
      <c r="BE331" s="1"/>
      <c r="BF331" s="1"/>
      <c r="BG331" s="1"/>
    </row>
    <row r="332" spans="1:59" ht="22.5" customHeight="1">
      <c r="A332" s="6"/>
      <c r="B332" s="18" t="s">
        <v>65</v>
      </c>
      <c r="C332" s="5"/>
      <c r="D332" s="26">
        <f t="shared" si="76"/>
        <v>80</v>
      </c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7">
        <v>80</v>
      </c>
      <c r="U332" s="25"/>
      <c r="V332" s="25"/>
      <c r="W332" s="25"/>
      <c r="X332" s="25"/>
      <c r="Y332" s="25"/>
      <c r="Z332" s="25"/>
      <c r="AA332" s="25"/>
      <c r="AB332" s="25"/>
      <c r="AC332" s="25"/>
      <c r="AD332" s="25"/>
      <c r="AE332" s="25"/>
      <c r="AF332" s="25"/>
      <c r="AG332" s="25"/>
      <c r="AH332" s="25"/>
      <c r="AI332" s="25"/>
      <c r="AJ332" s="25"/>
      <c r="AK332" s="63"/>
      <c r="AL332" s="21"/>
      <c r="AM332" s="21"/>
      <c r="AN332" s="21"/>
      <c r="AO332" s="21"/>
      <c r="AZ332" s="1"/>
      <c r="BA332" s="1"/>
      <c r="BB332" s="1"/>
      <c r="BC332" s="1"/>
      <c r="BD332" s="1"/>
      <c r="BE332" s="1"/>
      <c r="BF332" s="1"/>
      <c r="BG332" s="1"/>
    </row>
    <row r="333" spans="1:59" ht="18.75">
      <c r="A333" s="8"/>
      <c r="B333" s="8" t="s">
        <v>69</v>
      </c>
      <c r="C333" s="8"/>
      <c r="D333" s="35">
        <f>E333+T333+AJ333</f>
        <v>26638.599009999998</v>
      </c>
      <c r="E333" s="36">
        <f t="shared" ref="E333:S333" si="77">E8+E97+E153+E228+E300+E311+E325+E330</f>
        <v>8390.9929300000003</v>
      </c>
      <c r="F333" s="36">
        <f t="shared" si="77"/>
        <v>0</v>
      </c>
      <c r="G333" s="36">
        <f t="shared" si="77"/>
        <v>0</v>
      </c>
      <c r="H333" s="36">
        <f t="shared" si="77"/>
        <v>0</v>
      </c>
      <c r="I333" s="36">
        <f t="shared" si="77"/>
        <v>0</v>
      </c>
      <c r="J333" s="36">
        <f t="shared" si="77"/>
        <v>0</v>
      </c>
      <c r="K333" s="36">
        <f t="shared" si="77"/>
        <v>0</v>
      </c>
      <c r="L333" s="36">
        <f t="shared" si="77"/>
        <v>0</v>
      </c>
      <c r="M333" s="36">
        <f t="shared" si="77"/>
        <v>0</v>
      </c>
      <c r="N333" s="36">
        <f t="shared" si="77"/>
        <v>0</v>
      </c>
      <c r="O333" s="36">
        <f t="shared" si="77"/>
        <v>0</v>
      </c>
      <c r="P333" s="36">
        <f t="shared" si="77"/>
        <v>0</v>
      </c>
      <c r="Q333" s="36">
        <f t="shared" si="77"/>
        <v>0</v>
      </c>
      <c r="R333" s="36">
        <f t="shared" si="77"/>
        <v>0</v>
      </c>
      <c r="S333" s="36">
        <f t="shared" si="77"/>
        <v>0</v>
      </c>
      <c r="T333" s="36">
        <f>T8+T97+T153+T228+T300+T311+T325</f>
        <v>8048.7360799999997</v>
      </c>
      <c r="U333" s="36">
        <f t="shared" ref="U333:AH333" si="78">U8+U97+U153+U228+U300+U311+U325+U330</f>
        <v>18863.919000000005</v>
      </c>
      <c r="V333" s="36">
        <f t="shared" si="78"/>
        <v>2627.3049999999998</v>
      </c>
      <c r="W333" s="36">
        <f t="shared" si="78"/>
        <v>7575.8540000000012</v>
      </c>
      <c r="X333" s="36">
        <f t="shared" si="78"/>
        <v>100</v>
      </c>
      <c r="Y333" s="36">
        <f t="shared" si="78"/>
        <v>3251.4859999999999</v>
      </c>
      <c r="Z333" s="36">
        <f t="shared" si="78"/>
        <v>611.35500000000002</v>
      </c>
      <c r="AA333" s="36">
        <f t="shared" si="78"/>
        <v>412.36500000000001</v>
      </c>
      <c r="AB333" s="36">
        <f t="shared" si="78"/>
        <v>266.45600000000002</v>
      </c>
      <c r="AC333" s="36">
        <f t="shared" si="78"/>
        <v>326.5</v>
      </c>
      <c r="AD333" s="36">
        <f t="shared" si="78"/>
        <v>1057.2280000000001</v>
      </c>
      <c r="AE333" s="36">
        <f t="shared" si="78"/>
        <v>407.34399999999999</v>
      </c>
      <c r="AF333" s="36">
        <f t="shared" si="78"/>
        <v>80</v>
      </c>
      <c r="AG333" s="36">
        <f t="shared" si="78"/>
        <v>97.003</v>
      </c>
      <c r="AH333" s="36">
        <f t="shared" si="78"/>
        <v>1828.4789999999998</v>
      </c>
      <c r="AI333" s="36"/>
      <c r="AJ333" s="36">
        <f>AJ8+AJ97+AJ153+AJ228+AJ300+AJ311+AJ325+AJ330</f>
        <v>10198.869999999999</v>
      </c>
      <c r="AK333" s="65"/>
      <c r="AL333" s="21"/>
      <c r="AM333" s="21"/>
      <c r="AN333" s="21"/>
      <c r="AO333" s="21"/>
      <c r="AY333" s="37"/>
      <c r="AZ333" s="1"/>
      <c r="BA333" s="1"/>
      <c r="BB333" s="1"/>
      <c r="BC333" s="1"/>
      <c r="BD333" s="1"/>
      <c r="BE333" s="1"/>
      <c r="BF333" s="1"/>
      <c r="BG333" s="1"/>
    </row>
    <row r="335" spans="1:59">
      <c r="E335" s="37"/>
      <c r="T335" s="1">
        <v>8378.9</v>
      </c>
      <c r="AZ335" s="1"/>
      <c r="BA335" s="1"/>
      <c r="BB335" s="1"/>
      <c r="BC335" s="1"/>
      <c r="BD335" s="1"/>
      <c r="BE335" s="1"/>
      <c r="BF335" s="1"/>
      <c r="BG335" s="1"/>
    </row>
    <row r="336" spans="1:59">
      <c r="D336" s="22"/>
      <c r="T336" s="37">
        <f>T335-T334-T333</f>
        <v>330.16391999999996</v>
      </c>
      <c r="AX336" s="1" t="s">
        <v>218</v>
      </c>
      <c r="AY336" s="37" t="e">
        <f>T12+T46+T52+T78+T80+T82+T84+T99+T100+T101+T103+T102+T118+T119+T123+T129+T150+T190+T192+T227+T230+T231+#REF!+T234+#REF!+T235+#REF!+T263+T264+T86+T88+T299</f>
        <v>#REF!</v>
      </c>
      <c r="AZ336" s="1"/>
      <c r="BA336" s="1"/>
      <c r="BB336" s="1"/>
      <c r="BC336" s="1"/>
      <c r="BD336" s="1"/>
      <c r="BE336" s="1"/>
      <c r="BF336" s="1"/>
      <c r="BG336" s="1"/>
    </row>
    <row r="337" spans="5:59">
      <c r="E337" s="20"/>
      <c r="AX337" s="1" t="s">
        <v>219</v>
      </c>
      <c r="AY337" s="37">
        <f>T27+T37+T38+T50+T51+T105+T121+T126+T127+T132+T134+T144+T148+T149+T195+T232+T236+T237+T249</f>
        <v>1501.2361100000001</v>
      </c>
      <c r="AZ337" s="1"/>
      <c r="BA337" s="1"/>
      <c r="BB337" s="1"/>
      <c r="BC337" s="1"/>
      <c r="BD337" s="1"/>
      <c r="BE337" s="1"/>
      <c r="BF337" s="1"/>
      <c r="BG337" s="1"/>
    </row>
  </sheetData>
  <mergeCells count="8">
    <mergeCell ref="A327:A328"/>
    <mergeCell ref="B327:B328"/>
    <mergeCell ref="C327:C328"/>
    <mergeCell ref="A5:AJ5"/>
    <mergeCell ref="A6:A7"/>
    <mergeCell ref="B6:B7"/>
    <mergeCell ref="C6:C7"/>
    <mergeCell ref="D6:AJ6"/>
  </mergeCells>
  <pageMargins left="0.31496062992125984" right="0" top="0.35433070866141736" bottom="0" header="0.31496062992125984" footer="0.31496062992125984"/>
  <pageSetup paperSize="9" scale="8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ДЦП (2)</vt:lpstr>
      <vt:lpstr>'приложение ДЦП (2)'!Заголовки_для_печати</vt:lpstr>
      <vt:lpstr>'приложение ДЦП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2012-11-06T03:53:45Z</dcterms:modified>
</cp:coreProperties>
</file>