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 activeTab="4"/>
  </bookViews>
  <sheets>
    <sheet name="Прил. 1" sheetId="1" r:id="rId1"/>
    <sheet name="Прил. 2" sheetId="2" r:id="rId2"/>
    <sheet name="Прил. 3" sheetId="3" r:id="rId3"/>
    <sheet name="Прил. 4" sheetId="6" r:id="rId4"/>
    <sheet name="Прил. 5" sheetId="10" r:id="rId5"/>
    <sheet name="Прил. 6а " sheetId="14" r:id="rId6"/>
    <sheet name="Прил. 6б" sheetId="13" r:id="rId7"/>
    <sheet name="Прил. 7 " sheetId="15" r:id="rId8"/>
  </sheets>
  <definedNames>
    <definedName name="_xlnm.Print_Titles" localSheetId="0">'Прил. 1'!$10:$12</definedName>
    <definedName name="_xlnm.Print_Titles" localSheetId="1">'Прил. 2'!$8:$10</definedName>
    <definedName name="_xlnm.Print_Titles" localSheetId="2">'Прил. 3'!$10:$11</definedName>
    <definedName name="_xlnm.Print_Titles" localSheetId="7">'Прил. 7 '!$10:$12</definedName>
    <definedName name="_xlnm.Print_Area" localSheetId="0">'Прил. 1'!$A$1:$I$35</definedName>
    <definedName name="_xlnm.Print_Area" localSheetId="3">'Прил. 4'!$A$1:$H$26</definedName>
    <definedName name="_xlnm.Print_Area" localSheetId="4">'Прил. 5'!$A$1:$K$33</definedName>
    <definedName name="_xlnm.Print_Area" localSheetId="5">'Прил. 6а '!$A$1:$G$20</definedName>
    <definedName name="_xlnm.Print_Area" localSheetId="6">'Прил. 6б'!$A$1:$L$20</definedName>
    <definedName name="_xlnm.Print_Area" localSheetId="7">'Прил. 7 '!$A$1:$G$47</definedName>
  </definedNames>
  <calcPr calcId="124519"/>
</workbook>
</file>

<file path=xl/calcChain.xml><?xml version="1.0" encoding="utf-8"?>
<calcChain xmlns="http://schemas.openxmlformats.org/spreadsheetml/2006/main">
  <c r="I12" i="10"/>
  <c r="J14" l="1"/>
  <c r="K14"/>
  <c r="J12"/>
  <c r="K12"/>
  <c r="F25" i="1"/>
  <c r="J25"/>
  <c r="F16"/>
  <c r="I22" l="1"/>
  <c r="H22"/>
  <c r="G22"/>
  <c r="F22" l="1"/>
  <c r="J16"/>
  <c r="I16"/>
  <c r="H16"/>
  <c r="G16"/>
  <c r="K16"/>
  <c r="G27"/>
  <c r="I25"/>
  <c r="H25"/>
  <c r="G25"/>
  <c r="K25"/>
  <c r="D36" l="1"/>
  <c r="J21" i="10"/>
  <c r="K21"/>
  <c r="I17"/>
  <c r="H27" i="1" l="1"/>
  <c r="I21"/>
  <c r="I15" l="1"/>
  <c r="E20" i="15" l="1"/>
  <c r="F20"/>
  <c r="D20"/>
  <c r="E19"/>
  <c r="D19"/>
  <c r="E17"/>
  <c r="F17"/>
  <c r="D17"/>
  <c r="C45"/>
  <c r="C44"/>
  <c r="C43"/>
  <c r="C42"/>
  <c r="C41"/>
  <c r="C40"/>
  <c r="C35"/>
  <c r="C34"/>
  <c r="C33"/>
  <c r="C32"/>
  <c r="C31"/>
  <c r="C29"/>
  <c r="C28"/>
  <c r="C24"/>
  <c r="C23"/>
  <c r="C22"/>
  <c r="C21"/>
  <c r="C18"/>
  <c r="C20" l="1"/>
  <c r="C30"/>
  <c r="C39"/>
  <c r="C17"/>
  <c r="J16" i="10" l="1"/>
  <c r="K16"/>
  <c r="E36" i="15" l="1"/>
  <c r="C27" l="1"/>
  <c r="E25"/>
  <c r="C14" l="1"/>
  <c r="C16"/>
  <c r="C25"/>
</calcChain>
</file>

<file path=xl/sharedStrings.xml><?xml version="1.0" encoding="utf-8"?>
<sst xmlns="http://schemas.openxmlformats.org/spreadsheetml/2006/main" count="449" uniqueCount="271">
  <si>
    <t>Приложение  1</t>
  </si>
  <si>
    <t xml:space="preserve">о целевых индикаторах и показателях муниципальной программы, подпрограмм </t>
  </si>
  <si>
    <t>муниципальной программы, отдельных мероприятий и их значениях</t>
  </si>
  <si>
    <t>№ п/п</t>
  </si>
  <si>
    <t>Наименование целевого индикатора, показателя</t>
  </si>
  <si>
    <t>Единицы измерения</t>
  </si>
  <si>
    <t>Вес показателя (индикатора)</t>
  </si>
  <si>
    <t>Источник информации</t>
  </si>
  <si>
    <t>очередной финансовый год</t>
  </si>
  <si>
    <t>первый год планового периода</t>
  </si>
  <si>
    <t>второй год планового периода</t>
  </si>
  <si>
    <t>Муниципальная программа</t>
  </si>
  <si>
    <t>...</t>
  </si>
  <si>
    <t>Подпрограмма 1</t>
  </si>
  <si>
    <t>Отдельное мероприятие 1 
(при наличии)</t>
  </si>
  <si>
    <t>Приложение  2</t>
  </si>
  <si>
    <t>ПЕРЕЧЕНЬ</t>
  </si>
  <si>
    <t>мероприятий подпрограмм и отдельных мероприятий муниципальной программы</t>
  </si>
  <si>
    <t>Наименование мероприятия</t>
  </si>
  <si>
    <t>Ответственный исполнитель мероприятия</t>
  </si>
  <si>
    <t>Срок</t>
  </si>
  <si>
    <t>Ожидаемый результат (краткое описание)</t>
  </si>
  <si>
    <t>Последствия нереализации мероприятия</t>
  </si>
  <si>
    <t>Связь с показателями муниципальной программы (подпрограммы)</t>
  </si>
  <si>
    <t>начала реализации</t>
  </si>
  <si>
    <t>окончания реализации</t>
  </si>
  <si>
    <t>Мероприятие 1.1</t>
  </si>
  <si>
    <t>Мероприятие 1.2</t>
  </si>
  <si>
    <t xml:space="preserve">№ п/п </t>
  </si>
  <si>
    <t>Приложение  3</t>
  </si>
  <si>
    <t xml:space="preserve">нормативных правовых актов администрации города, </t>
  </si>
  <si>
    <t>которые необходимо принять в целях реализации мероприятий программы, подпрограммы</t>
  </si>
  <si>
    <t>Ответственный исполнитель и соисполнители</t>
  </si>
  <si>
    <t>Наименование 
нормативного правового акта</t>
  </si>
  <si>
    <t>Предмет регулирования, основное содержание</t>
  </si>
  <si>
    <t>Ожидаемые 
сроки принятия 
(год, квартал)</t>
  </si>
  <si>
    <t>№ 
п/п</t>
  </si>
  <si>
    <t>Приложение  4</t>
  </si>
  <si>
    <t>(выполнение работ) муниципальными учреждениями по программе</t>
  </si>
  <si>
    <t>Тыс. рублей</t>
  </si>
  <si>
    <t>Наименование услуги (работы), показателя объема услуги (работы),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</si>
  <si>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</si>
  <si>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</t>
  </si>
  <si>
    <t>Наименование услуги (работы) и ее содержание:</t>
  </si>
  <si>
    <t>Показатель объема услуги (работы):</t>
  </si>
  <si>
    <t>№
 п/п</t>
  </si>
  <si>
    <t xml:space="preserve">и т.д. </t>
  </si>
  <si>
    <t>Приложение  5</t>
  </si>
  <si>
    <t>Распределение</t>
  </si>
  <si>
    <t>планируемых расходов по подпрограммам и мероприятиям муниципальной программы</t>
  </si>
  <si>
    <t>Статус</t>
  </si>
  <si>
    <t>Наименование муниципальной программы, подпрограммы, мероприятий</t>
  </si>
  <si>
    <t>Ответственный исполнитель, соисполнители</t>
  </si>
  <si>
    <t>ГРБС</t>
  </si>
  <si>
    <t>РзПр</t>
  </si>
  <si>
    <t>ЦСР</t>
  </si>
  <si>
    <t>ВР</t>
  </si>
  <si>
    <t>в том числе:</t>
  </si>
  <si>
    <t>всего</t>
  </si>
  <si>
    <r>
      <t>Код бюджетной классификации</t>
    </r>
    <r>
      <rPr>
        <vertAlign val="superscript"/>
        <sz val="12"/>
        <color theme="1"/>
        <rFont val="Times New Roman"/>
        <family val="1"/>
        <charset val="204"/>
      </rPr>
      <t>1</t>
    </r>
  </si>
  <si>
    <t>Приложение 6а</t>
  </si>
  <si>
    <t>(за счет всех источников финансирования)</t>
  </si>
  <si>
    <t>Наименование объекта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</si>
  <si>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</si>
  <si>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</si>
  <si>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</si>
  <si>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</si>
  <si>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</si>
  <si>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Приложение 6б</t>
  </si>
  <si>
    <t>Объем капитальных вложений на текущий финансовый год</t>
  </si>
  <si>
    <t>Источники и направления финансирования</t>
  </si>
  <si>
    <t>Объем финансирования</t>
  </si>
  <si>
    <t>в том числе по годам</t>
  </si>
  <si>
    <t>По источникам финансирования:</t>
  </si>
  <si>
    <t>1. Бюджет города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</si>
  <si>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</si>
  <si>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</si>
  <si>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</t>
  </si>
  <si>
    <t>3. Федеральный бюджет</t>
  </si>
  <si>
    <t>4. Внебюджетные источники</t>
  </si>
  <si>
    <t>Приложение  7</t>
  </si>
  <si>
    <t xml:space="preserve"> всего</t>
  </si>
  <si>
    <t>Администрация города  Назарово</t>
  </si>
  <si>
    <t>Администрация города Назарово</t>
  </si>
  <si>
    <t>МКУ "ЕДДС"</t>
  </si>
  <si>
    <t>"Совершенствование содержания и развития МКУ "ЕДДС"</t>
  </si>
  <si>
    <t>Подпрограмма 2</t>
  </si>
  <si>
    <t>"Использование информационных технологий для обеспечения безопасности города"</t>
  </si>
  <si>
    <t>Главный специалист отдела безопасности и мобилизационной работы                                                            В.Р.Саар</t>
  </si>
  <si>
    <t xml:space="preserve">к  муниципальной </t>
  </si>
  <si>
    <t>программе</t>
  </si>
  <si>
    <t>Изготовление и установка информационных указателей</t>
  </si>
  <si>
    <t>Мероприятие 1.3</t>
  </si>
  <si>
    <t>Мероприятие 1.4</t>
  </si>
  <si>
    <t>Изготовление памяток по противодействию терроризму</t>
  </si>
  <si>
    <t>Подключение трех прямых каналов связи МКУ "ЕДДС" с ДДС города</t>
  </si>
  <si>
    <t>Администрация города</t>
  </si>
  <si>
    <t>"Предупреждение, спасение, помощь населению города в чрезвывчайных ситуациях"</t>
  </si>
  <si>
    <t xml:space="preserve"> Содержание и эксплуатация защитных сооружений, находящихся в муниципальной собственности</t>
  </si>
  <si>
    <t xml:space="preserve">Обучение общественных инструктаров по программе пожарно-технического минимума </t>
  </si>
  <si>
    <t xml:space="preserve">Оснащение сотовой связью для обеспечения  и поддержания гарантированной  связи, для адресного и группового оповещения. </t>
  </si>
  <si>
    <t>Мероприятие 2.1</t>
  </si>
  <si>
    <t>Мероприятие 2.2</t>
  </si>
  <si>
    <t>Мероприятие 2.3</t>
  </si>
  <si>
    <t>Оформление документации плана гражданской обороны</t>
  </si>
  <si>
    <t>0309</t>
  </si>
  <si>
    <t>1114301</t>
  </si>
  <si>
    <t>1120043010</t>
  </si>
  <si>
    <t xml:space="preserve">программе  </t>
  </si>
  <si>
    <t>тыс. рублей</t>
  </si>
  <si>
    <t>Подпрограмма №1 "Предупреждение, спасение, помощь населению города в чрезвывчайных ситуациях", всего</t>
  </si>
  <si>
    <t>Подпрограмма №2 "Использование информационных технологий для обеспечения безопасности города", всего</t>
  </si>
  <si>
    <t>Постановление администрации города Назарово "О запрещении выезда на лед"</t>
  </si>
  <si>
    <t>Постановление администрации города Назарово "О запрещении купания на территории города Назарово"</t>
  </si>
  <si>
    <t>Утверждение противопаводковой кимиссии, плана предупредительных противопаводковых мероприятий по обеспечению безопасности населения города, сохранности материальных ценностей на период ледохода и пропуска паводковых вод на территории города Назарово.</t>
  </si>
  <si>
    <r>
      <rPr>
        <sz val="10"/>
        <color rgb="FF000000"/>
        <rFont val="Times New Roman"/>
        <family val="1"/>
        <charset val="204"/>
      </rPr>
      <t>Назначение отвественных лиц администрации города, для ведения мониторинга уровня воды в реках Чулым и Ададым, организации круглосуточного дежурства согласно графика, в целях предупреждения чрезвычаной ситуации, обусловленной весенним паводком.</t>
    </r>
    <r>
      <rPr>
        <sz val="12"/>
        <color rgb="FF000000"/>
        <rFont val="Times New Roman"/>
        <family val="1"/>
        <charset val="204"/>
      </rPr>
      <t xml:space="preserve"> </t>
    </r>
  </si>
  <si>
    <t>Запрещение купания в акваториях рек Чулым и Ададым, в целях предупреждения несчатных случаев на водоемах, учитывая их непригодность для купания, размещение информационных знаков о запрещении купания и организация  рейдов и патрулирований несанкционированных мест отдыха на водных объктах.</t>
  </si>
  <si>
    <t xml:space="preserve">программе </t>
  </si>
  <si>
    <t>Подпрограмма 1"Предупреждение, спасение, помощь населению города в чрезвывчайных ситуациях"</t>
  </si>
  <si>
    <t>Подпрограмма 2 "Использование информационных технологий для обеспечения безопасности города"</t>
  </si>
  <si>
    <t xml:space="preserve"> </t>
  </si>
  <si>
    <r>
      <rPr>
        <sz val="8"/>
        <color rgb="FF000000"/>
        <rFont val="Times New Roman"/>
        <family val="1"/>
        <charset val="204"/>
      </rPr>
      <t xml:space="preserve">Подключение </t>
    </r>
    <r>
      <rPr>
        <sz val="12"/>
        <color rgb="FF000000"/>
        <rFont val="Times New Roman"/>
        <family val="1"/>
        <charset val="204"/>
      </rPr>
      <t>т</t>
    </r>
    <r>
      <rPr>
        <sz val="8"/>
        <color rgb="FF000000"/>
        <rFont val="Times New Roman"/>
        <family val="1"/>
        <charset val="204"/>
      </rPr>
      <t>рех прямых каналов связи: 1. Глава города, руководитель администрации города, первый заместитель руководителя администрации города; 2. Состав КЧС и ПБ города; 3. Дежурые диспетчерские службы предприятий жизнеобепечения города.</t>
    </r>
  </si>
  <si>
    <r>
      <rPr>
        <sz val="8"/>
        <color rgb="FF000000"/>
        <rFont val="Times New Roman"/>
        <family val="1"/>
        <charset val="204"/>
      </rPr>
      <t>Разработка</t>
    </r>
    <r>
      <rPr>
        <sz val="12"/>
        <color rgb="FF000000"/>
        <rFont val="Times New Roman"/>
        <family val="1"/>
        <charset val="204"/>
      </rPr>
      <t xml:space="preserve"> </t>
    </r>
    <r>
      <rPr>
        <sz val="8"/>
        <color rgb="FF000000"/>
        <rFont val="Times New Roman"/>
        <family val="1"/>
        <charset val="204"/>
      </rPr>
      <t>Плана основных мероприятий города Назарово в области гражданской обороны, предупреждения и ликвидации чрезвычайных ситуаций, обепечения пожарной безопасности и безопасности людей на водных объектах на 2017 год.</t>
    </r>
  </si>
  <si>
    <t>Оснащение сотовой связью для обеспечения  и поддержания гарантированной  связи, для адресного и группового оповещения,  о возможных чрезвычайных ситуайиях природгого или техногенного характера.</t>
  </si>
  <si>
    <t>Изготовление памяток по противодействию терроризма, в целях информирования населения о соблюдении мер безопасности, о порядке действий в различных экстимальных ситуациях, террористической направленности.</t>
  </si>
  <si>
    <t>Целль: Создание эффективной системы защты населения и территории города от ЧС природного и техногенного характера.</t>
  </si>
  <si>
    <t>Х</t>
  </si>
  <si>
    <t>ведомственная статистика</t>
  </si>
  <si>
    <t>Задача 1. Снижение риска и смягчение последствий чрезвычайных ситуаций природного и техногенного характера в городе Назарово.</t>
  </si>
  <si>
    <t>Задача 2. Обеспечение безопасности населения города Назарово на основе информационных и телекоммуникационных технологий</t>
  </si>
  <si>
    <t>Снижение числа погибших на пожарах бытового характера</t>
  </si>
  <si>
    <t>Охват населения  города возможностью оповещенияо ЧС</t>
  </si>
  <si>
    <t>% от общей численности населения</t>
  </si>
  <si>
    <t>Количество объектов подключенных к сети (прямые каналы связи)</t>
  </si>
  <si>
    <t>Повышение эффективности  проведения профилактических мероприятий</t>
  </si>
  <si>
    <t>Прикрытие населения города всеми видами пожарной охраны</t>
  </si>
  <si>
    <t>Охват населения  обучением по противопожарной безопасности</t>
  </si>
  <si>
    <t>тыс. чел.</t>
  </si>
  <si>
    <t>Снижение числа травмированных при пожарах бытового характера</t>
  </si>
  <si>
    <t>Охват населения города, оповещаемого с помощью АСЦО ГО края</t>
  </si>
  <si>
    <t>% от общей численности населения края</t>
  </si>
  <si>
    <t>% от подлежащих подготовке</t>
  </si>
  <si>
    <t>Охват населения города технологией отправки/получения запросов о прогнозе и статусе ЧС</t>
  </si>
  <si>
    <t>% от общей численности населения города</t>
  </si>
  <si>
    <t xml:space="preserve">к муниципальной </t>
  </si>
  <si>
    <t>100, 0</t>
  </si>
  <si>
    <t xml:space="preserve">Главный распорядитель </t>
  </si>
  <si>
    <t>в муниципальную программу (за счет всех источников финансирования)</t>
  </si>
  <si>
    <t>ПРОГНОЗ</t>
  </si>
  <si>
    <t xml:space="preserve"> сводных показателей муниципальных заданий на оказание муниципальных услуг </t>
  </si>
  <si>
    <t xml:space="preserve"> объектов капитального строительства на текущий финансовый год, включенных   </t>
  </si>
  <si>
    <t xml:space="preserve"> по объектам капитального строительства, включенных в муниципальную программу </t>
  </si>
  <si>
    <t>Выполнение мероприятий в области гражданской оборроны, предупреждения чрезвычайных ситуаций, обеспечения пожарной безопасности и безопасности людей на водных объектах предусмотрено в соотвестивии с Планом на календарный год.</t>
  </si>
  <si>
    <t>Не обеспечивается постонная и гарантированная связь, адресного и группового оповещения о возможных чрезвычайных ситуациях природного и техногенного характера.</t>
  </si>
  <si>
    <t>Увеличение пророджительности времени по доведению информации по угрозе или возникновению чрезвычайной ситуации, по оргазации, выполнению и контролю по выполнению мероприятий по предупреждению и ликвидации ЧС.</t>
  </si>
  <si>
    <t>Содержание и эксплуатация защитного сооружения администрации города, находящейся в муниципальной собственности в соотвествии с предъявляемыми требованиями  к защитным сооружениям гражданской обороны</t>
  </si>
  <si>
    <t>Не соблюдение требований Приказа МЧС России от 15.12.2002 №  583 "Об утверждении и введении   в действие правил эксплуатации защитных сооружений гражданской обороны"</t>
  </si>
  <si>
    <t>Координация действий  дежурных и диспетчерских служб города, к реагированию на ЧС, прием сообщений от населения и организаций о ЧС, доведение информации до  ДДС организаций, проведение тренировок  по вводным на ЧС.</t>
  </si>
  <si>
    <t>Работа МКУ "ЕДДС" в режиме не отвечающей в полной мере требованиям по обеспечению координации действий ДДС города к реагированию на ЧС.</t>
  </si>
  <si>
    <t>Не обеспечивается обязательный минимум знаний пожарной безопасности у работников организации, угроза или возникновение ЧС обуслловленный пожарами.</t>
  </si>
  <si>
    <t>Обучение общественных инструктаров по действиям при пожаре, использовании огнетушителя, свойствах горючих материлов, знаниям требований нормативных правовых актов, регламентирующих пожарную безопасность, в части противопожарного режима, пожарной опасности технологического процесса и производства организации, а также приемов и действий при возникновении пожара в организации, позволяющих выработать практические навыки по предупреждению пожара, спасению жизни, здоровья людей и имущества при пожаре.</t>
  </si>
  <si>
    <t xml:space="preserve">Распоряжение администрации города Назарово "Назначение ответственных лиц для ведения мониторинга уровня воды в реках Чулым и Ададым на период весеннего паводка" </t>
  </si>
  <si>
    <t>Утверждение  плана мероприятий по обеспечению пожарной безопасности  в весенне-летний поржароопасный период. Информирование населения о соблюдения правил пожарной безопасности.</t>
  </si>
  <si>
    <r>
      <rPr>
        <sz val="8"/>
        <color rgb="FF000000"/>
        <rFont val="Times New Roman"/>
        <family val="1"/>
        <charset val="204"/>
      </rPr>
      <t>Отсутствие информации у населении о запрете купания в водоемах, возникновения угроз чрезвычайных ситуаций</t>
    </r>
    <r>
      <rPr>
        <sz val="12"/>
        <color rgb="FF000000"/>
        <rFont val="Times New Roman"/>
        <family val="1"/>
        <charset val="204"/>
      </rPr>
      <t xml:space="preserve"> </t>
    </r>
    <r>
      <rPr>
        <sz val="8"/>
        <color rgb="FF000000"/>
        <rFont val="Times New Roman"/>
        <family val="1"/>
        <charset val="204"/>
      </rPr>
      <t>на водоемах.</t>
    </r>
  </si>
  <si>
    <t xml:space="preserve">Не достаточное информирование населения по соблюдению мер безопасности, о порядке действий в различных экстримальных ситуациях террористической направленности, возникновения угроз совершения терроистичких актов. </t>
  </si>
  <si>
    <r>
      <rPr>
        <i/>
        <sz val="8"/>
        <color rgb="FF000000"/>
        <rFont val="Times New Roman"/>
        <family val="1"/>
        <charset val="204"/>
      </rPr>
      <t xml:space="preserve">Показатель результативности: </t>
    </r>
    <r>
      <rPr>
        <sz val="8"/>
        <color rgb="FF000000"/>
        <rFont val="Times New Roman"/>
        <family val="1"/>
        <charset val="204"/>
      </rPr>
      <t>Количество объектов подключенных к сети (прямые каналы связи)</t>
    </r>
  </si>
  <si>
    <t xml:space="preserve">Главный специалист отдела безопасности и мобилизационной работы                                                                                                                           администрации города                                                         </t>
  </si>
  <si>
    <t xml:space="preserve"> В. Р. Саар</t>
  </si>
  <si>
    <t xml:space="preserve">Главный специалист отдела безопасности и мобилизационной работы  администрации города                                                                </t>
  </si>
  <si>
    <t xml:space="preserve">  В.Р. Саар</t>
  </si>
  <si>
    <t xml:space="preserve">Главный специалист отдела безопасности и мобилизационной работы    администрации города                                                          </t>
  </si>
  <si>
    <t xml:space="preserve">         В.Р.Саар</t>
  </si>
  <si>
    <t xml:space="preserve">Главный специалист отдела безопасности и мобилизационной работы администрации города                                                          </t>
  </si>
  <si>
    <t>Объем капитальных вложений на 2018 год</t>
  </si>
  <si>
    <t>ед.</t>
  </si>
  <si>
    <t>Подпрограмма 1 "Предупреждение, спасение, помощь населению города в чрезвычайных ситуациях"</t>
  </si>
  <si>
    <t>Доля отработанных   сообщений и заявлений в ЕДДС в общем объеме поступающих обращений</t>
  </si>
  <si>
    <t>Подпрограмма 2. "Использование информационно-коммуникационных технологий для обеспеченитя безопасности населения города"</t>
  </si>
  <si>
    <t xml:space="preserve">% </t>
  </si>
  <si>
    <t>соотношение количества  погибших и травмированных от пожаров бытового характера к общему числу патрулирований</t>
  </si>
  <si>
    <t>экз.</t>
  </si>
  <si>
    <t>Изготовление (приобретение) и распространение тематической печатной и видеопродукции в области ГО, защиты от ЧС, антиэкстремистской и антитеррористической литературы</t>
  </si>
  <si>
    <r>
      <rPr>
        <i/>
        <sz val="8"/>
        <color rgb="FF000000"/>
        <rFont val="Times New Roman"/>
        <family val="1"/>
        <charset val="204"/>
      </rPr>
      <t xml:space="preserve"> Показатель результативности:  </t>
    </r>
    <r>
      <rPr>
        <sz val="8"/>
        <color rgb="FF000000"/>
        <rFont val="Times New Roman"/>
        <family val="1"/>
        <charset val="204"/>
      </rPr>
      <t xml:space="preserve">  Охват подготовкой должностных лиц и специалистов ГО органа местного самоуправления.</t>
    </r>
  </si>
  <si>
    <r>
      <rPr>
        <i/>
        <sz val="8"/>
        <color rgb="FF000000"/>
        <rFont val="Times New Roman"/>
        <family val="1"/>
        <charset val="204"/>
      </rPr>
      <t xml:space="preserve">Целевой показатель: </t>
    </r>
    <r>
      <rPr>
        <sz val="8"/>
        <color rgb="FF000000"/>
        <rFont val="Times New Roman"/>
        <family val="1"/>
        <charset val="204"/>
      </rPr>
      <t>Охват населения города возможностью оповещения ЧС                 П</t>
    </r>
    <r>
      <rPr>
        <i/>
        <sz val="8"/>
        <color rgb="FF000000"/>
        <rFont val="Times New Roman"/>
        <family val="1"/>
        <charset val="204"/>
      </rPr>
      <t xml:space="preserve">оказатель результативности:  </t>
    </r>
    <r>
      <rPr>
        <sz val="8"/>
        <color rgb="FF000000"/>
        <rFont val="Times New Roman"/>
        <family val="1"/>
        <charset val="204"/>
      </rPr>
      <t xml:space="preserve">   Охват населения города технологией отправки/получения запросов о пргнозе и статусе ЧС.                   </t>
    </r>
  </si>
  <si>
    <t>Охват подготовкой должностных лиц  и специалистов ГО органа местного самоуправления.</t>
  </si>
  <si>
    <t xml:space="preserve">Администрация города Назарово
(отдел безопасности и мобилизационной работы) </t>
  </si>
  <si>
    <t>1.</t>
  </si>
  <si>
    <t>1.1</t>
  </si>
  <si>
    <t>1.2</t>
  </si>
  <si>
    <t>2.</t>
  </si>
  <si>
    <t>2.1</t>
  </si>
  <si>
    <t>3.1</t>
  </si>
  <si>
    <t>3.</t>
  </si>
  <si>
    <t>4.</t>
  </si>
  <si>
    <t>4.1</t>
  </si>
  <si>
    <t>Бюджет города</t>
  </si>
  <si>
    <t>Краевой бюджет</t>
  </si>
  <si>
    <t>Федеральный бюджет</t>
  </si>
  <si>
    <t>Внебюджетные источники</t>
  </si>
  <si>
    <t xml:space="preserve"> Федеральный бюджет</t>
  </si>
  <si>
    <t>1.1.1</t>
  </si>
  <si>
    <t>1.1.2</t>
  </si>
  <si>
    <t>1.1.3</t>
  </si>
  <si>
    <t>1.1.4</t>
  </si>
  <si>
    <t>1.2.1</t>
  </si>
  <si>
    <t>1.2.2</t>
  </si>
  <si>
    <t>1.2.3</t>
  </si>
  <si>
    <t>1.3</t>
  </si>
  <si>
    <t>1.4</t>
  </si>
  <si>
    <t>Совершенствование содержания и развития МКУ "ЕДДС"</t>
  </si>
  <si>
    <t>Содержание и эксплуатация защитных сооружений, находящихся в муниципальной собственности</t>
  </si>
  <si>
    <t xml:space="preserve"> Оформление документации плана гражданской обороны</t>
  </si>
  <si>
    <t>2.2</t>
  </si>
  <si>
    <t>2.3</t>
  </si>
  <si>
    <t>2.4</t>
  </si>
  <si>
    <t xml:space="preserve"> Изготовление и установка информационных указателей</t>
  </si>
  <si>
    <r>
      <rPr>
        <i/>
        <sz val="8"/>
        <color rgb="FF000000"/>
        <rFont val="Times New Roman"/>
        <family val="1"/>
        <charset val="204"/>
      </rPr>
      <t xml:space="preserve">Целевой показатель: 
</t>
    </r>
    <r>
      <rPr>
        <sz val="8"/>
        <color rgb="FF000000"/>
        <rFont val="Times New Roman"/>
        <family val="1"/>
        <charset val="204"/>
      </rPr>
      <t xml:space="preserve">Снижение числа погибших при пожарах бытового характера.    </t>
    </r>
    <r>
      <rPr>
        <i/>
        <sz val="8"/>
        <color rgb="FF000000"/>
        <rFont val="Times New Roman"/>
        <family val="1"/>
        <charset val="204"/>
      </rPr>
      <t xml:space="preserve">
Показатель результативности: </t>
    </r>
    <r>
      <rPr>
        <sz val="8"/>
        <color rgb="FF000000"/>
        <rFont val="Times New Roman"/>
        <family val="1"/>
        <charset val="204"/>
      </rPr>
      <t xml:space="preserve">  
Охват населения обучением по противопожарной безопасности.                                     П</t>
    </r>
    <r>
      <rPr>
        <i/>
        <sz val="8"/>
        <color rgb="FF000000"/>
        <rFont val="Times New Roman"/>
        <family val="1"/>
        <charset val="204"/>
      </rPr>
      <t xml:space="preserve">оказатель результативности: 
</t>
    </r>
    <r>
      <rPr>
        <sz val="8"/>
        <color rgb="FF000000"/>
        <rFont val="Times New Roman"/>
        <family val="1"/>
        <charset val="204"/>
      </rPr>
      <t xml:space="preserve">Снижение числа травмированных при пожарах бытового характера.
</t>
    </r>
    <r>
      <rPr>
        <i/>
        <sz val="8"/>
        <color rgb="FF000000"/>
        <rFont val="Times New Roman"/>
        <family val="1"/>
        <charset val="204"/>
      </rPr>
      <t>Показатель результативности:</t>
    </r>
    <r>
      <rPr>
        <sz val="8"/>
        <color rgb="FF000000"/>
        <rFont val="Times New Roman"/>
        <family val="1"/>
        <charset val="204"/>
      </rPr>
      <t xml:space="preserve"> 
Повышение эффективности  проведения профилактических мероприятий</t>
    </r>
  </si>
  <si>
    <t>Размещение информационных щитов "Осторожно тонкий лед",  "О запрещении купания" в водоемах города, "О запрете разведения костров" ,  В целях предупреждения и предотвращения чрезвычайных ситуаций  в  городе.</t>
  </si>
  <si>
    <t>0314</t>
  </si>
  <si>
    <t>0,000</t>
  </si>
  <si>
    <t>5,000</t>
  </si>
  <si>
    <t>Объем капитальных вложений на 2019 год</t>
  </si>
  <si>
    <t>Постановление администрации города  "О проведении  мероприятий, связанных с весенним паводком в г.Назарово в 2017 году"</t>
  </si>
  <si>
    <t>2017, 1 квартал</t>
  </si>
  <si>
    <t xml:space="preserve">Постановление администрации города Назарово  "Об обеспечении пожарной безопасности в весенне-летний пожароопасный период 2017 года" </t>
  </si>
  <si>
    <t>2017, 2 квартал</t>
  </si>
  <si>
    <t>2017 3 квартал</t>
  </si>
  <si>
    <t>2017, 4 квартал</t>
  </si>
  <si>
    <t>Запрещение  выезда автомобильного транспорта  и иных технических средств, не приспособленных  для движения по воде, льду, в целях предупреждения несчастных случаев на водоемах, учитывая отсутствие  оборудолванных ледовых переправ.</t>
  </si>
  <si>
    <t>Утверждение плана мероприятий по обеспечению пожарной безопасности  в осенне-зимний пожароопасный период 2017-2018 годы, организация информирования населения, о соблюдении правил пожарной безопасности.</t>
  </si>
  <si>
    <t>01.01.2017
01.01.2018
01.01.2019</t>
  </si>
  <si>
    <t>31.12.2017
31.12.2018
31.12.2019</t>
  </si>
  <si>
    <t xml:space="preserve"> июнь 2017</t>
  </si>
  <si>
    <t xml:space="preserve"> август 2017</t>
  </si>
  <si>
    <t>1.2.4</t>
  </si>
  <si>
    <t>Главный специалист отдела безопасности и мобилизационной работы                     В.Р.Саар</t>
  </si>
  <si>
    <t>Главный специалист отдела безопасности и мобилизационной работы                                                                                                                                         В.Р.Саар</t>
  </si>
  <si>
    <t>2009-2011</t>
  </si>
  <si>
    <t>2014-2016</t>
  </si>
  <si>
    <r>
      <t>% от среднего показателя 2014-2016 годов</t>
    </r>
    <r>
      <rPr>
        <sz val="8"/>
        <rFont val="Symbol"/>
        <family val="1"/>
        <charset val="2"/>
      </rPr>
      <t>*</t>
    </r>
  </si>
  <si>
    <t>%  от среднего показателя 2014-2016 годов*</t>
  </si>
  <si>
    <t>*отчетные значения  2016 г.: %  от среднего показателя 2009-2011 годов</t>
  </si>
  <si>
    <t>Число погибших на территории города от ЧС</t>
  </si>
  <si>
    <t xml:space="preserve">чел.
</t>
  </si>
  <si>
    <t>Число пострадавших от ЧС</t>
  </si>
  <si>
    <t xml:space="preserve">Главный специалист отдела безопасности  и  мобилизационной работы                                                                                                                                                                                                             администрации города                                                                    В.Р.Саар                                                          </t>
  </si>
  <si>
    <t>Постановление администрации города Назарово "Об обеспечении пожарной безопасности в осенне-зимний пожароопасный период 2017-2018 годы"</t>
  </si>
  <si>
    <r>
      <rPr>
        <i/>
        <sz val="8"/>
        <color rgb="FF000000"/>
        <rFont val="Times New Roman"/>
        <family val="1"/>
        <charset val="204"/>
      </rPr>
      <t xml:space="preserve">Целевой показатель:  Число </t>
    </r>
    <r>
      <rPr>
        <sz val="8"/>
        <color rgb="FF000000"/>
        <rFont val="Times New Roman"/>
        <family val="1"/>
        <charset val="204"/>
      </rPr>
      <t>погибших на территории города от ЧС.                                   П</t>
    </r>
    <r>
      <rPr>
        <i/>
        <sz val="8"/>
        <color rgb="FF000000"/>
        <rFont val="Times New Roman"/>
        <family val="1"/>
        <charset val="204"/>
      </rPr>
      <t>оказатель результативности: Число</t>
    </r>
    <r>
      <rPr>
        <sz val="8"/>
        <color rgb="FF000000"/>
        <rFont val="Times New Roman"/>
        <family val="1"/>
        <charset val="204"/>
      </rPr>
      <t>пострадавших от ЧС.</t>
    </r>
  </si>
  <si>
    <r>
      <rPr>
        <i/>
        <sz val="8"/>
        <color rgb="FF000000"/>
        <rFont val="Times New Roman"/>
        <family val="1"/>
        <charset val="204"/>
      </rPr>
      <t xml:space="preserve">Целевой показатель: </t>
    </r>
    <r>
      <rPr>
        <sz val="8"/>
        <color rgb="FF000000"/>
        <rFont val="Times New Roman"/>
        <family val="1"/>
        <charset val="204"/>
      </rPr>
      <t xml:space="preserve">Число погибших на территории города от ЧС.                                  </t>
    </r>
    <r>
      <rPr>
        <i/>
        <sz val="8"/>
        <color rgb="FF000000"/>
        <rFont val="Times New Roman"/>
        <family val="1"/>
        <charset val="204"/>
      </rPr>
      <t>Показатель результативности: Число</t>
    </r>
    <r>
      <rPr>
        <sz val="8"/>
        <color rgb="FF000000"/>
        <rFont val="Times New Roman"/>
        <family val="1"/>
        <charset val="204"/>
      </rPr>
      <t xml:space="preserve"> пострадавших от ЧС.
</t>
    </r>
    <r>
      <rPr>
        <i/>
        <sz val="8"/>
        <color rgb="FF000000"/>
        <rFont val="Times New Roman"/>
        <family val="1"/>
        <charset val="204"/>
      </rPr>
      <t xml:space="preserve">Показатель результативности: 
</t>
    </r>
    <r>
      <rPr>
        <sz val="8"/>
        <color rgb="FF000000"/>
        <rFont val="Times New Roman"/>
        <family val="1"/>
        <charset val="204"/>
      </rPr>
      <t>Доля отработанных   сообщений и заявлений в ЕДДС в общем объеме поступающих обращений</t>
    </r>
  </si>
  <si>
    <r>
      <rPr>
        <i/>
        <sz val="8"/>
        <color rgb="FF000000"/>
        <rFont val="Times New Roman"/>
        <family val="1"/>
        <charset val="204"/>
      </rPr>
      <t>Целевой показатель:</t>
    </r>
    <r>
      <rPr>
        <sz val="8"/>
        <color rgb="FF000000"/>
        <rFont val="Times New Roman"/>
        <family val="1"/>
        <charset val="204"/>
      </rPr>
      <t xml:space="preserve"> Число погибших на территории города от ЧС.                                   </t>
    </r>
    <r>
      <rPr>
        <i/>
        <sz val="8"/>
        <color rgb="FF000000"/>
        <rFont val="Times New Roman"/>
        <family val="1"/>
        <charset val="204"/>
      </rPr>
      <t xml:space="preserve">Показатель результативности: </t>
    </r>
    <r>
      <rPr>
        <sz val="8"/>
        <color rgb="FF000000"/>
        <rFont val="Times New Roman"/>
        <family val="1"/>
        <charset val="204"/>
      </rPr>
      <t>Число пострадавших от ЧС.</t>
    </r>
  </si>
  <si>
    <r>
      <rPr>
        <i/>
        <sz val="8"/>
        <color rgb="FF000000"/>
        <rFont val="Times New Roman"/>
        <family val="1"/>
        <charset val="204"/>
      </rPr>
      <t xml:space="preserve">Целевой показатель:  </t>
    </r>
    <r>
      <rPr>
        <sz val="8"/>
        <color rgb="FF000000"/>
        <rFont val="Times New Roman"/>
        <family val="1"/>
        <charset val="204"/>
      </rPr>
      <t>Число погибших на территории города от ЧС.                                    П</t>
    </r>
    <r>
      <rPr>
        <i/>
        <sz val="8"/>
        <color rgb="FF000000"/>
        <rFont val="Times New Roman"/>
        <family val="1"/>
        <charset val="204"/>
      </rPr>
      <t xml:space="preserve">оказатель результативности: </t>
    </r>
    <r>
      <rPr>
        <sz val="8"/>
        <color rgb="FF000000"/>
        <rFont val="Times New Roman"/>
        <family val="1"/>
        <charset val="204"/>
      </rPr>
      <t>Изготовление (приобретение) и распространение тематической печатной и видеопродукции в области ГО, защиты от ЧС, антиэкстремистской и антитеррористической литературы</t>
    </r>
  </si>
  <si>
    <t xml:space="preserve">
31.12.2019</t>
  </si>
  <si>
    <t xml:space="preserve">
01.01.2019</t>
  </si>
  <si>
    <t>5, 0</t>
  </si>
  <si>
    <r>
      <t>В муниципальную программу "Защита населениия и территории города Назарово от чрезвычайных ситуаций природного и техногенного характера"  на 2017 год и плановый период 2018-2019 годы, объекты капитального строительства</t>
    </r>
    <r>
      <rPr>
        <sz val="10"/>
        <color rgb="FF0070C0"/>
        <rFont val="Times New Roman"/>
        <family val="1"/>
        <charset val="204"/>
      </rPr>
      <t xml:space="preserve"> на 2017г.</t>
    </r>
    <r>
      <rPr>
        <sz val="10"/>
        <color rgb="FF000000"/>
        <rFont val="Times New Roman"/>
        <family val="1"/>
        <charset val="204"/>
      </rPr>
      <t xml:space="preserve"> не включены.                                                                                                          </t>
    </r>
  </si>
  <si>
    <t xml:space="preserve">В муниципальную программу "Защита населениия и территории города Назарово от чрезвычайных ситуаций природного и техногенного характера" на 2017 год и плановый период 2018-2019 годы,  объекты капитального строительства  на плановый период 2018-2019гг. не включены.                                                                                                          </t>
  </si>
  <si>
    <t>"Защита населения и территории города Назарово от чрезвычайных ситуаций природного и техногенного характера" на 2017 год и плановый период 2018-2019 годы</t>
  </si>
  <si>
    <t>Распределение планируемых объемов финансирования муниципальной программы по источникам и</t>
  </si>
  <si>
    <t xml:space="preserve"> "Защита населения и территории города Назарово от чрезвычайных ситуаций природного и</t>
  </si>
  <si>
    <t xml:space="preserve">  и техногенного характера" на 2017 год  и плановый период 2018-2019 годы</t>
  </si>
  <si>
    <t xml:space="preserve">направлениям расходования средств, в том числе в рамках адресной инвестиционной программы города </t>
  </si>
  <si>
    <t xml:space="preserve">Примечание: в муниципальной программе "Защита населения и территории города Назарово от чрезвычайных ситуаций природного и техногенного характектера" на 2017 год и плановый период 2018-2019 год, муниципальные задания на оказание услуг структурным подразделениям администрации города не осуществляются/не включены.                                                </t>
  </si>
  <si>
    <t>Всего по Программе "Защита населения и территории города Назарово от чрезвычайных ситуаций природного и техногенного характера" на 2017 год и плановый период 2018-2019 годы</t>
  </si>
  <si>
    <t>Расходы, тыс. руб.</t>
  </si>
  <si>
    <t>Первый год планового периода
2018</t>
  </si>
  <si>
    <t>Второй год планового периодагод                         2019</t>
  </si>
  <si>
    <r>
      <rPr>
        <sz val="10"/>
        <rFont val="Times New Roman"/>
        <family val="1"/>
        <charset val="204"/>
      </rPr>
      <t>Очередной финансовый год</t>
    </r>
    <r>
      <rPr>
        <sz val="10"/>
        <color rgb="FF0070C0"/>
        <rFont val="Times New Roman"/>
        <family val="1"/>
        <charset val="204"/>
      </rPr>
      <t xml:space="preserve">    </t>
    </r>
    <r>
      <rPr>
        <sz val="10"/>
        <color rgb="FF000000"/>
        <rFont val="Times New Roman"/>
        <family val="1"/>
        <charset val="204"/>
      </rPr>
      <t xml:space="preserve">                          2017</t>
    </r>
  </si>
  <si>
    <r>
      <rPr>
        <sz val="10"/>
        <rFont val="Times New Roman"/>
        <family val="1"/>
        <charset val="204"/>
      </rPr>
      <t xml:space="preserve">Первый год </t>
    </r>
    <r>
      <rPr>
        <sz val="10"/>
        <color rgb="FF000000"/>
        <rFont val="Times New Roman"/>
        <family val="1"/>
        <charset val="204"/>
      </rPr>
      <t>планового периода        2018</t>
    </r>
  </si>
  <si>
    <r>
      <rPr>
        <sz val="10"/>
        <rFont val="Times New Roman"/>
        <family val="1"/>
        <charset val="204"/>
      </rPr>
      <t>Второй  г</t>
    </r>
    <r>
      <rPr>
        <sz val="10"/>
        <color rgb="FF000000"/>
        <rFont val="Times New Roman"/>
        <family val="1"/>
        <charset val="204"/>
      </rPr>
      <t>од планового периода      2019</t>
    </r>
  </si>
  <si>
    <r>
      <rPr>
        <sz val="11"/>
        <rFont val="Times New Roman"/>
        <family val="1"/>
        <charset val="204"/>
      </rPr>
      <t>Очередной финансовый год</t>
    </r>
    <r>
      <rPr>
        <sz val="11"/>
        <color rgb="FF000000"/>
        <rFont val="Times New Roman"/>
        <family val="1"/>
        <charset val="204"/>
      </rPr>
      <t xml:space="preserve">
2017</t>
    </r>
  </si>
  <si>
    <t>Мероприятие 2.4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</si>
</sst>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0.000"/>
    <numFmt numFmtId="166" formatCode="0.0"/>
  </numFmts>
  <fonts count="38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Arial Cyr"/>
      <family val="2"/>
      <charset val="204"/>
    </font>
    <font>
      <sz val="14"/>
      <color theme="1"/>
      <name val="Times New Roman"/>
      <family val="2"/>
      <charset val="204"/>
    </font>
    <font>
      <sz val="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Symbol"/>
      <family val="1"/>
      <charset val="2"/>
    </font>
    <font>
      <sz val="6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0" fontId="11" fillId="0" borderId="0"/>
    <xf numFmtId="0" fontId="15" fillId="0" borderId="0"/>
    <xf numFmtId="0" fontId="22" fillId="0" borderId="0"/>
    <xf numFmtId="0" fontId="23" fillId="0" borderId="0"/>
    <xf numFmtId="0" fontId="23" fillId="0" borderId="0"/>
    <xf numFmtId="0" fontId="21" fillId="0" borderId="0" applyNumberFormat="0" applyFont="0" applyFill="0" applyBorder="0" applyAlignment="0" applyProtection="0">
      <alignment vertical="top"/>
    </xf>
    <xf numFmtId="0" fontId="15" fillId="0" borderId="0"/>
  </cellStyleXfs>
  <cellXfs count="275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 indent="5"/>
    </xf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0" xfId="0" applyFont="1" applyAlignme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2" fillId="5" borderId="0" xfId="0" applyFont="1" applyFill="1"/>
    <xf numFmtId="0" fontId="12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7" fillId="5" borderId="1" xfId="0" applyFont="1" applyFill="1" applyBorder="1" applyAlignment="1">
      <alignment horizontal="left" vertical="center" wrapText="1"/>
    </xf>
    <xf numFmtId="165" fontId="17" fillId="5" borderId="1" xfId="0" applyNumberFormat="1" applyFont="1" applyFill="1" applyBorder="1" applyAlignment="1">
      <alignment horizontal="center" vertical="center" wrapText="1"/>
    </xf>
    <xf numFmtId="0" fontId="3" fillId="5" borderId="0" xfId="0" applyFont="1" applyFill="1"/>
    <xf numFmtId="0" fontId="12" fillId="5" borderId="1" xfId="0" applyFont="1" applyFill="1" applyBorder="1" applyAlignment="1">
      <alignment horizontal="left" vertical="center"/>
    </xf>
    <xf numFmtId="49" fontId="12" fillId="5" borderId="1" xfId="0" applyNumberFormat="1" applyFont="1" applyFill="1" applyBorder="1" applyAlignment="1">
      <alignment horizontal="left" vertical="center"/>
    </xf>
    <xf numFmtId="0" fontId="18" fillId="5" borderId="1" xfId="1" applyFont="1" applyFill="1" applyBorder="1" applyAlignment="1" applyProtection="1">
      <alignment horizontal="left" vertical="center" wrapText="1"/>
    </xf>
    <xf numFmtId="0" fontId="17" fillId="5" borderId="1" xfId="0" applyFont="1" applyFill="1" applyBorder="1" applyAlignment="1">
      <alignment horizontal="justify" vertical="top" wrapText="1"/>
    </xf>
    <xf numFmtId="165" fontId="19" fillId="5" borderId="1" xfId="0" applyNumberFormat="1" applyFont="1" applyFill="1" applyBorder="1" applyAlignment="1">
      <alignment horizontal="center" vertical="center"/>
    </xf>
    <xf numFmtId="0" fontId="18" fillId="4" borderId="1" xfId="1" applyFont="1" applyFill="1" applyBorder="1" applyAlignment="1" applyProtection="1">
      <alignment horizontal="left" vertical="center" wrapText="1"/>
    </xf>
    <xf numFmtId="0" fontId="17" fillId="4" borderId="1" xfId="0" applyFont="1" applyFill="1" applyBorder="1" applyAlignment="1">
      <alignment horizontal="justify" vertical="top" wrapText="1"/>
    </xf>
    <xf numFmtId="165" fontId="17" fillId="4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17" fillId="4" borderId="1" xfId="0" applyFont="1" applyFill="1" applyBorder="1" applyAlignment="1">
      <alignment horizontal="left" vertical="center" wrapText="1"/>
    </xf>
    <xf numFmtId="0" fontId="9" fillId="0" borderId="0" xfId="0" applyFont="1"/>
    <xf numFmtId="0" fontId="9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2" fontId="1" fillId="0" borderId="0" xfId="0" applyNumberFormat="1" applyFont="1" applyBorder="1" applyAlignment="1">
      <alignment horizontal="justify" vertical="top" wrapText="1"/>
    </xf>
    <xf numFmtId="165" fontId="16" fillId="0" borderId="1" xfId="0" applyNumberFormat="1" applyFont="1" applyBorder="1" applyAlignment="1">
      <alignment horizontal="justify" vertical="top" wrapText="1"/>
    </xf>
    <xf numFmtId="165" fontId="20" fillId="6" borderId="1" xfId="0" applyNumberFormat="1" applyFont="1" applyFill="1" applyBorder="1" applyAlignment="1">
      <alignment horizontal="justify" vertical="top" wrapText="1"/>
    </xf>
    <xf numFmtId="165" fontId="20" fillId="7" borderId="1" xfId="0" applyNumberFormat="1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/>
    <xf numFmtId="0" fontId="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7" fillId="0" borderId="0" xfId="0" applyFont="1" applyAlignment="1">
      <alignment horizontal="center"/>
    </xf>
    <xf numFmtId="0" fontId="0" fillId="0" borderId="0" xfId="0" applyAlignment="1"/>
    <xf numFmtId="0" fontId="27" fillId="0" borderId="0" xfId="0" applyFont="1" applyBorder="1" applyAlignment="1"/>
    <xf numFmtId="0" fontId="25" fillId="0" borderId="0" xfId="0" applyFont="1" applyAlignment="1">
      <alignment wrapText="1"/>
    </xf>
    <xf numFmtId="2" fontId="10" fillId="0" borderId="0" xfId="0" applyNumberFormat="1" applyFont="1" applyBorder="1" applyAlignment="1">
      <alignment horizontal="center" vertical="center" wrapText="1"/>
    </xf>
    <xf numFmtId="0" fontId="2" fillId="8" borderId="0" xfId="0" applyFont="1" applyFill="1"/>
    <xf numFmtId="0" fontId="2" fillId="0" borderId="0" xfId="0" applyFont="1" applyFill="1"/>
    <xf numFmtId="0" fontId="4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top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vertical="top" wrapText="1"/>
    </xf>
    <xf numFmtId="165" fontId="20" fillId="0" borderId="1" xfId="0" applyNumberFormat="1" applyFont="1" applyBorder="1" applyAlignment="1">
      <alignment horizontal="justify" vertical="top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 indent="1"/>
    </xf>
    <xf numFmtId="0" fontId="9" fillId="0" borderId="0" xfId="0" applyFont="1" applyBorder="1" applyAlignment="1">
      <alignment vertical="top" wrapText="1"/>
    </xf>
    <xf numFmtId="0" fontId="9" fillId="0" borderId="6" xfId="0" applyFont="1" applyBorder="1" applyAlignment="1">
      <alignment horizontal="left" vertical="top" wrapText="1" inden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vertical="top" wrapText="1"/>
    </xf>
    <xf numFmtId="0" fontId="2" fillId="0" borderId="0" xfId="0" applyFont="1" applyBorder="1"/>
    <xf numFmtId="0" fontId="10" fillId="0" borderId="1" xfId="0" applyFont="1" applyBorder="1" applyAlignment="1">
      <alignment horizontal="right" vertical="center" wrapText="1"/>
    </xf>
    <xf numFmtId="14" fontId="24" fillId="0" borderId="1" xfId="0" applyNumberFormat="1" applyFont="1" applyBorder="1" applyAlignment="1">
      <alignment horizontal="center" vertical="top" wrapText="1"/>
    </xf>
    <xf numFmtId="0" fontId="16" fillId="8" borderId="1" xfId="0" applyFont="1" applyFill="1" applyBorder="1" applyAlignment="1">
      <alignment vertical="top" wrapText="1"/>
    </xf>
    <xf numFmtId="165" fontId="16" fillId="8" borderId="1" xfId="0" applyNumberFormat="1" applyFont="1" applyFill="1" applyBorder="1" applyAlignment="1">
      <alignment horizontal="justify" vertical="top" wrapText="1"/>
    </xf>
    <xf numFmtId="49" fontId="17" fillId="5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/>
    <xf numFmtId="49" fontId="1" fillId="0" borderId="1" xfId="0" applyNumberFormat="1" applyFont="1" applyBorder="1" applyAlignment="1">
      <alignment horizontal="center" wrapText="1"/>
    </xf>
    <xf numFmtId="49" fontId="17" fillId="4" borderId="1" xfId="0" applyNumberFormat="1" applyFont="1" applyFill="1" applyBorder="1" applyAlignment="1">
      <alignment horizontal="justify" vertical="top" wrapText="1"/>
    </xf>
    <xf numFmtId="49" fontId="17" fillId="5" borderId="1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49" fontId="17" fillId="5" borderId="1" xfId="0" applyNumberFormat="1" applyFont="1" applyFill="1" applyBorder="1" applyAlignment="1">
      <alignment horizontal="left" vertical="center" wrapText="1"/>
    </xf>
    <xf numFmtId="49" fontId="0" fillId="0" borderId="0" xfId="0" applyNumberFormat="1"/>
    <xf numFmtId="49" fontId="17" fillId="4" borderId="1" xfId="0" applyNumberFormat="1" applyFont="1" applyFill="1" applyBorder="1" applyAlignment="1">
      <alignment horizontal="center" vertical="center" wrapText="1"/>
    </xf>
    <xf numFmtId="49" fontId="19" fillId="5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7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2" fontId="4" fillId="0" borderId="0" xfId="0" applyNumberFormat="1" applyFont="1"/>
    <xf numFmtId="1" fontId="2" fillId="0" borderId="0" xfId="0" applyNumberFormat="1" applyFont="1" applyAlignment="1">
      <alignment horizontal="center" vertical="center"/>
    </xf>
    <xf numFmtId="0" fontId="27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30" fillId="0" borderId="0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2" fontId="33" fillId="0" borderId="0" xfId="0" applyNumberFormat="1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1" fontId="2" fillId="0" borderId="0" xfId="0" applyNumberFormat="1" applyFont="1" applyFill="1" applyAlignment="1">
      <alignment horizontal="center" vertical="center"/>
    </xf>
    <xf numFmtId="1" fontId="3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1" fontId="32" fillId="8" borderId="0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166" fontId="29" fillId="0" borderId="1" xfId="0" applyNumberFormat="1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14" fontId="0" fillId="0" borderId="0" xfId="0" applyNumberFormat="1"/>
    <xf numFmtId="0" fontId="10" fillId="0" borderId="3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4" fillId="0" borderId="3" xfId="0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/>
    </xf>
    <xf numFmtId="49" fontId="12" fillId="2" borderId="3" xfId="0" applyNumberFormat="1" applyFont="1" applyFill="1" applyBorder="1" applyAlignment="1">
      <alignment horizontal="left" vertical="center"/>
    </xf>
    <xf numFmtId="165" fontId="1" fillId="0" borderId="3" xfId="0" applyNumberFormat="1" applyFont="1" applyBorder="1" applyAlignment="1">
      <alignment horizontal="center" vertical="center" wrapText="1"/>
    </xf>
    <xf numFmtId="0" fontId="25" fillId="0" borderId="8" xfId="0" applyFont="1" applyBorder="1" applyAlignment="1">
      <alignment horizontal="justify"/>
    </xf>
    <xf numFmtId="0" fontId="26" fillId="0" borderId="9" xfId="0" applyFont="1" applyBorder="1"/>
    <xf numFmtId="49" fontId="26" fillId="0" borderId="9" xfId="0" applyNumberFormat="1" applyFont="1" applyBorder="1"/>
    <xf numFmtId="0" fontId="26" fillId="0" borderId="7" xfId="0" applyFont="1" applyBorder="1"/>
    <xf numFmtId="49" fontId="17" fillId="5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2" fontId="17" fillId="4" borderId="1" xfId="0" applyNumberFormat="1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wrapText="1"/>
    </xf>
    <xf numFmtId="0" fontId="27" fillId="0" borderId="7" xfId="0" applyFont="1" applyBorder="1" applyAlignment="1">
      <alignment horizontal="center" wrapText="1"/>
    </xf>
    <xf numFmtId="0" fontId="36" fillId="0" borderId="0" xfId="0" applyNumberFormat="1" applyFont="1" applyAlignment="1">
      <alignment vertical="top"/>
    </xf>
    <xf numFmtId="0" fontId="0" fillId="0" borderId="0" xfId="0" applyNumberFormat="1" applyAlignment="1">
      <alignment vertical="top"/>
    </xf>
    <xf numFmtId="0" fontId="1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0" fillId="0" borderId="8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top" wrapText="1"/>
    </xf>
    <xf numFmtId="0" fontId="0" fillId="0" borderId="9" xfId="0" applyBorder="1"/>
    <xf numFmtId="0" fontId="0" fillId="0" borderId="7" xfId="0" applyBorder="1"/>
    <xf numFmtId="0" fontId="27" fillId="0" borderId="6" xfId="0" applyFont="1" applyBorder="1" applyAlignment="1">
      <alignment horizontal="left" wrapText="1"/>
    </xf>
    <xf numFmtId="0" fontId="27" fillId="0" borderId="6" xfId="0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1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right"/>
    </xf>
    <xf numFmtId="0" fontId="25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49" fontId="17" fillId="5" borderId="1" xfId="0" applyNumberFormat="1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left" vertical="center" wrapText="1"/>
    </xf>
    <xf numFmtId="0" fontId="17" fillId="5" borderId="4" xfId="0" applyFont="1" applyFill="1" applyBorder="1" applyAlignment="1">
      <alignment horizontal="left" vertical="center" wrapText="1"/>
    </xf>
    <xf numFmtId="0" fontId="17" fillId="5" borderId="5" xfId="0" applyFont="1" applyFill="1" applyBorder="1" applyAlignment="1">
      <alignment horizontal="left" vertical="center" wrapText="1"/>
    </xf>
    <xf numFmtId="0" fontId="17" fillId="5" borderId="3" xfId="0" applyFont="1" applyFill="1" applyBorder="1" applyAlignment="1">
      <alignment vertical="center" wrapText="1"/>
    </xf>
    <xf numFmtId="0" fontId="17" fillId="5" borderId="4" xfId="0" applyFont="1" applyFill="1" applyBorder="1" applyAlignment="1">
      <alignment vertical="center" wrapText="1"/>
    </xf>
    <xf numFmtId="0" fontId="17" fillId="5" borderId="5" xfId="0" applyFont="1" applyFill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7" fillId="4" borderId="5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49" fontId="17" fillId="4" borderId="3" xfId="0" applyNumberFormat="1" applyFont="1" applyFill="1" applyBorder="1" applyAlignment="1">
      <alignment horizontal="center" vertical="center" wrapText="1"/>
    </xf>
    <xf numFmtId="49" fontId="17" fillId="4" borderId="4" xfId="0" applyNumberFormat="1" applyFont="1" applyFill="1" applyBorder="1" applyAlignment="1">
      <alignment horizontal="center" vertical="center" wrapText="1"/>
    </xf>
    <xf numFmtId="49" fontId="17" fillId="4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7" fillId="0" borderId="0" xfId="0" applyFont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25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right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wrapText="1"/>
    </xf>
    <xf numFmtId="0" fontId="16" fillId="0" borderId="8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20" fillId="6" borderId="8" xfId="0" applyFont="1" applyFill="1" applyBorder="1" applyAlignment="1">
      <alignment horizontal="left" vertical="top" wrapText="1"/>
    </xf>
    <xf numFmtId="0" fontId="20" fillId="6" borderId="7" xfId="0" applyFont="1" applyFill="1" applyBorder="1" applyAlignment="1">
      <alignment horizontal="left" vertical="top" wrapText="1"/>
    </xf>
    <xf numFmtId="0" fontId="20" fillId="7" borderId="8" xfId="0" applyFont="1" applyFill="1" applyBorder="1" applyAlignment="1">
      <alignment horizontal="left" vertical="top" wrapText="1"/>
    </xf>
    <xf numFmtId="0" fontId="20" fillId="7" borderId="7" xfId="0" applyFont="1" applyFill="1" applyBorder="1" applyAlignment="1">
      <alignment horizontal="left" vertical="top" wrapText="1"/>
    </xf>
    <xf numFmtId="2" fontId="19" fillId="5" borderId="1" xfId="0" applyNumberFormat="1" applyFont="1" applyFill="1" applyBorder="1" applyAlignment="1">
      <alignment horizontal="center" vertical="center"/>
    </xf>
    <xf numFmtId="2" fontId="17" fillId="5" borderId="1" xfId="0" applyNumberFormat="1" applyFont="1" applyFill="1" applyBorder="1" applyAlignment="1">
      <alignment horizontal="center" vertical="center" wrapText="1"/>
    </xf>
  </cellXfs>
  <cellStyles count="26">
    <cellStyle name="Гиперссылка" xfId="1" builtinId="8"/>
    <cellStyle name="Обычный" xfId="0" builtinId="0"/>
    <cellStyle name="Обычный 10" xfId="4"/>
    <cellStyle name="Обычный 11" xfId="5"/>
    <cellStyle name="Обычный 12" xfId="6"/>
    <cellStyle name="Обычный 13" xfId="7"/>
    <cellStyle name="Обычный 14" xfId="8"/>
    <cellStyle name="Обычный 15" xfId="9"/>
    <cellStyle name="Обычный 2" xfId="2"/>
    <cellStyle name="Обычный 2 2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3 2" xfId="19"/>
    <cellStyle name="Обычный 4" xfId="20"/>
    <cellStyle name="Обычный 5" xfId="21"/>
    <cellStyle name="Обычный 6" xfId="3"/>
    <cellStyle name="Обычный 6 2" xfId="22"/>
    <cellStyle name="Обычный 7" xfId="23"/>
    <cellStyle name="Обычный 8" xfId="24"/>
    <cellStyle name="Обычный 9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view="pageBreakPreview" topLeftCell="A13" zoomScale="150" zoomScaleSheetLayoutView="150" workbookViewId="0">
      <selection activeCell="A8" sqref="A8:I8"/>
    </sheetView>
  </sheetViews>
  <sheetFormatPr defaultRowHeight="15"/>
  <cols>
    <col min="1" max="1" width="5" customWidth="1"/>
    <col min="2" max="2" width="38.42578125" customWidth="1"/>
    <col min="3" max="3" width="17.85546875" customWidth="1"/>
    <col min="4" max="5" width="13.85546875" customWidth="1"/>
    <col min="6" max="6" width="8.85546875" customWidth="1"/>
    <col min="7" max="7" width="10.42578125" customWidth="1"/>
    <col min="8" max="8" width="9.5703125" customWidth="1"/>
    <col min="9" max="10" width="10.140625" customWidth="1"/>
    <col min="11" max="11" width="14.28515625" customWidth="1"/>
    <col min="12" max="12" width="14.85546875" customWidth="1"/>
  </cols>
  <sheetData>
    <row r="1" spans="1:11" ht="15.75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43"/>
    </row>
    <row r="2" spans="1:11" ht="15.75">
      <c r="A2" s="198" t="s">
        <v>144</v>
      </c>
      <c r="B2" s="198"/>
      <c r="C2" s="198"/>
      <c r="D2" s="198"/>
      <c r="E2" s="198"/>
      <c r="F2" s="198"/>
      <c r="G2" s="198"/>
      <c r="H2" s="198"/>
      <c r="I2" s="198"/>
      <c r="J2" s="143"/>
    </row>
    <row r="3" spans="1:11" ht="15.75">
      <c r="A3" s="198" t="s">
        <v>90</v>
      </c>
      <c r="B3" s="198"/>
      <c r="C3" s="198"/>
      <c r="D3" s="198"/>
      <c r="E3" s="198"/>
      <c r="F3" s="198"/>
      <c r="G3" s="198"/>
      <c r="H3" s="198"/>
      <c r="I3" s="198"/>
      <c r="J3" s="143"/>
    </row>
    <row r="4" spans="1:11" ht="9.75" customHeight="1">
      <c r="A4" s="1"/>
      <c r="E4" s="185"/>
      <c r="F4" s="186"/>
      <c r="G4" s="186"/>
      <c r="H4" s="186"/>
      <c r="I4" s="186"/>
      <c r="J4" s="141"/>
    </row>
    <row r="5" spans="1:11" ht="20.25" customHeight="1">
      <c r="A5" s="1"/>
      <c r="D5" s="166"/>
      <c r="E5" s="186"/>
      <c r="F5" s="186"/>
      <c r="G5" s="186"/>
      <c r="H5" s="186"/>
      <c r="I5" s="186"/>
      <c r="J5" s="141"/>
    </row>
    <row r="6" spans="1:11" s="3" customFormat="1" ht="15.75">
      <c r="A6" s="187"/>
      <c r="B6" s="187"/>
      <c r="C6" s="187"/>
      <c r="D6" s="187"/>
      <c r="E6" s="187"/>
      <c r="F6" s="187"/>
      <c r="G6" s="187"/>
      <c r="H6" s="187"/>
      <c r="I6" s="187"/>
      <c r="J6" s="142"/>
    </row>
    <row r="7" spans="1:11" s="3" customFormat="1" ht="15.75">
      <c r="A7" s="187" t="s">
        <v>1</v>
      </c>
      <c r="B7" s="187"/>
      <c r="C7" s="187"/>
      <c r="D7" s="187"/>
      <c r="E7" s="187"/>
      <c r="F7" s="187"/>
      <c r="G7" s="187"/>
      <c r="H7" s="187"/>
      <c r="I7" s="187"/>
      <c r="J7" s="142"/>
    </row>
    <row r="8" spans="1:11" s="3" customFormat="1" ht="15.75">
      <c r="A8" s="187" t="s">
        <v>2</v>
      </c>
      <c r="B8" s="187"/>
      <c r="C8" s="187"/>
      <c r="D8" s="187"/>
      <c r="E8" s="187"/>
      <c r="F8" s="187"/>
      <c r="G8" s="187"/>
      <c r="H8" s="187"/>
      <c r="I8" s="187"/>
      <c r="J8" s="142"/>
    </row>
    <row r="9" spans="1:11" s="3" customFormat="1" ht="15.75">
      <c r="A9" s="2"/>
    </row>
    <row r="10" spans="1:11" s="3" customFormat="1" ht="15" customHeight="1">
      <c r="A10" s="188" t="s">
        <v>3</v>
      </c>
      <c r="B10" s="189" t="s">
        <v>4</v>
      </c>
      <c r="C10" s="189" t="s">
        <v>5</v>
      </c>
      <c r="D10" s="189" t="s">
        <v>6</v>
      </c>
      <c r="E10" s="189" t="s">
        <v>7</v>
      </c>
      <c r="F10" s="183"/>
      <c r="G10" s="183"/>
      <c r="H10" s="183"/>
      <c r="I10" s="184"/>
      <c r="J10" s="148"/>
    </row>
    <row r="11" spans="1:11" s="3" customFormat="1" ht="15" customHeight="1">
      <c r="A11" s="188"/>
      <c r="B11" s="189"/>
      <c r="C11" s="189"/>
      <c r="D11" s="189"/>
      <c r="E11" s="189"/>
      <c r="F11" s="140">
        <v>2016</v>
      </c>
      <c r="G11" s="90">
        <v>2017</v>
      </c>
      <c r="H11" s="90">
        <v>2018</v>
      </c>
      <c r="I11" s="90">
        <v>2019</v>
      </c>
      <c r="J11" s="149" t="s">
        <v>237</v>
      </c>
      <c r="K11" s="149" t="s">
        <v>238</v>
      </c>
    </row>
    <row r="12" spans="1:11" s="3" customFormat="1" ht="15.75">
      <c r="A12" s="90">
        <v>1</v>
      </c>
      <c r="B12" s="67">
        <v>2</v>
      </c>
      <c r="C12" s="67">
        <v>3</v>
      </c>
      <c r="D12" s="67">
        <v>4</v>
      </c>
      <c r="E12" s="67">
        <v>5</v>
      </c>
      <c r="F12" s="67">
        <v>8</v>
      </c>
      <c r="G12" s="67">
        <v>9</v>
      </c>
      <c r="H12" s="67">
        <v>10</v>
      </c>
      <c r="I12" s="67">
        <v>11</v>
      </c>
      <c r="J12" s="145"/>
    </row>
    <row r="13" spans="1:11" s="3" customFormat="1" ht="27" customHeight="1">
      <c r="A13" s="190" t="s">
        <v>256</v>
      </c>
      <c r="B13" s="191"/>
      <c r="C13" s="191"/>
      <c r="D13" s="191"/>
      <c r="E13" s="191"/>
      <c r="F13" s="191"/>
      <c r="G13" s="191"/>
      <c r="H13" s="191"/>
      <c r="I13" s="192"/>
      <c r="J13" s="150"/>
    </row>
    <row r="14" spans="1:11" s="3" customFormat="1" ht="18.75" customHeight="1">
      <c r="A14" s="190" t="s">
        <v>125</v>
      </c>
      <c r="B14" s="191"/>
      <c r="C14" s="191"/>
      <c r="D14" s="191"/>
      <c r="E14" s="191"/>
      <c r="F14" s="191"/>
      <c r="G14" s="191"/>
      <c r="H14" s="191"/>
      <c r="I14" s="192"/>
      <c r="J14" s="150"/>
    </row>
    <row r="15" spans="1:11" s="3" customFormat="1" ht="46.5" customHeight="1">
      <c r="A15" s="94">
        <v>1</v>
      </c>
      <c r="B15" s="95" t="s">
        <v>242</v>
      </c>
      <c r="C15" s="96" t="s">
        <v>243</v>
      </c>
      <c r="D15" s="97" t="s">
        <v>126</v>
      </c>
      <c r="E15" s="95" t="s">
        <v>127</v>
      </c>
      <c r="F15" s="94">
        <v>0</v>
      </c>
      <c r="G15" s="98">
        <v>0</v>
      </c>
      <c r="H15" s="98">
        <v>0</v>
      </c>
      <c r="I15" s="98">
        <f>100*0/2</f>
        <v>0</v>
      </c>
      <c r="J15" s="151"/>
    </row>
    <row r="16" spans="1:11" s="3" customFormat="1" ht="31.5" customHeight="1">
      <c r="A16" s="94">
        <v>2</v>
      </c>
      <c r="B16" s="95" t="s">
        <v>130</v>
      </c>
      <c r="C16" s="99" t="s">
        <v>239</v>
      </c>
      <c r="D16" s="97" t="s">
        <v>126</v>
      </c>
      <c r="E16" s="95" t="s">
        <v>127</v>
      </c>
      <c r="F16" s="163">
        <f>6*100/6</f>
        <v>100</v>
      </c>
      <c r="G16" s="163">
        <f>4*100/5</f>
        <v>80</v>
      </c>
      <c r="H16" s="163">
        <f>3*100/5</f>
        <v>60</v>
      </c>
      <c r="I16" s="163">
        <f>3*100/5</f>
        <v>60</v>
      </c>
      <c r="J16" s="157">
        <f>17/3</f>
        <v>5.666666666666667</v>
      </c>
      <c r="K16" s="147">
        <f>(3+6+6)/3</f>
        <v>5</v>
      </c>
    </row>
    <row r="17" spans="1:12" s="3" customFormat="1" ht="30" customHeight="1">
      <c r="A17" s="94">
        <v>3</v>
      </c>
      <c r="B17" s="95" t="s">
        <v>131</v>
      </c>
      <c r="C17" s="96" t="s">
        <v>132</v>
      </c>
      <c r="D17" s="97" t="s">
        <v>126</v>
      </c>
      <c r="E17" s="95" t="s">
        <v>127</v>
      </c>
      <c r="F17" s="94" t="s">
        <v>145</v>
      </c>
      <c r="G17" s="94" t="s">
        <v>145</v>
      </c>
      <c r="H17" s="94" t="s">
        <v>145</v>
      </c>
      <c r="I17" s="94" t="s">
        <v>145</v>
      </c>
      <c r="J17" s="152"/>
    </row>
    <row r="18" spans="1:12" s="3" customFormat="1" ht="21.75" customHeight="1">
      <c r="A18" s="195" t="s">
        <v>128</v>
      </c>
      <c r="B18" s="196"/>
      <c r="C18" s="196"/>
      <c r="D18" s="196"/>
      <c r="E18" s="196"/>
      <c r="F18" s="196"/>
      <c r="G18" s="196"/>
      <c r="H18" s="196"/>
      <c r="I18" s="197"/>
      <c r="J18" s="153"/>
    </row>
    <row r="19" spans="1:12" s="3" customFormat="1" ht="15.75" customHeight="1">
      <c r="A19" s="195" t="s">
        <v>175</v>
      </c>
      <c r="B19" s="196"/>
      <c r="C19" s="196"/>
      <c r="D19" s="196"/>
      <c r="E19" s="196"/>
      <c r="F19" s="196"/>
      <c r="G19" s="196"/>
      <c r="H19" s="196"/>
      <c r="I19" s="197"/>
      <c r="J19" s="153"/>
    </row>
    <row r="20" spans="1:12" s="3" customFormat="1" ht="37.5" customHeight="1">
      <c r="A20" s="94">
        <v>1</v>
      </c>
      <c r="B20" s="95" t="s">
        <v>133</v>
      </c>
      <c r="C20" s="96" t="s">
        <v>174</v>
      </c>
      <c r="D20" s="94">
        <v>0.05</v>
      </c>
      <c r="E20" s="95" t="s">
        <v>127</v>
      </c>
      <c r="F20" s="94">
        <v>0</v>
      </c>
      <c r="G20" s="94">
        <v>0</v>
      </c>
      <c r="H20" s="94">
        <v>0</v>
      </c>
      <c r="I20" s="94">
        <v>3</v>
      </c>
      <c r="J20" s="152"/>
    </row>
    <row r="21" spans="1:12" s="3" customFormat="1" ht="25.5">
      <c r="A21" s="94">
        <v>2</v>
      </c>
      <c r="B21" s="95" t="s">
        <v>244</v>
      </c>
      <c r="C21" s="96" t="s">
        <v>243</v>
      </c>
      <c r="D21" s="94">
        <v>0.18</v>
      </c>
      <c r="E21" s="95" t="s">
        <v>127</v>
      </c>
      <c r="F21" s="94">
        <v>0</v>
      </c>
      <c r="G21" s="98">
        <v>0</v>
      </c>
      <c r="H21" s="98">
        <v>0</v>
      </c>
      <c r="I21" s="98">
        <f>100*0/2</f>
        <v>0</v>
      </c>
      <c r="J21" s="151"/>
    </row>
    <row r="22" spans="1:12" s="3" customFormat="1" ht="68.25" customHeight="1">
      <c r="A22" s="94">
        <v>3</v>
      </c>
      <c r="B22" s="95" t="s">
        <v>134</v>
      </c>
      <c r="C22" s="96" t="s">
        <v>179</v>
      </c>
      <c r="D22" s="94">
        <v>0.06</v>
      </c>
      <c r="E22" s="95" t="s">
        <v>127</v>
      </c>
      <c r="F22" s="164">
        <f>(6+2)/(68+58+42)</f>
        <v>4.7619047619047616E-2</v>
      </c>
      <c r="G22" s="164">
        <f>(4+3)/200</f>
        <v>3.5000000000000003E-2</v>
      </c>
      <c r="H22" s="164">
        <f t="shared" ref="H22" si="0">(4+3)/200</f>
        <v>3.5000000000000003E-2</v>
      </c>
      <c r="I22" s="164">
        <f>(3+3)/200</f>
        <v>0.03</v>
      </c>
      <c r="J22" s="154"/>
      <c r="K22" s="146"/>
      <c r="L22" s="88"/>
    </row>
    <row r="23" spans="1:12" s="3" customFormat="1" ht="28.5" customHeight="1">
      <c r="A23" s="94">
        <v>4</v>
      </c>
      <c r="B23" s="95" t="s">
        <v>135</v>
      </c>
      <c r="C23" s="96" t="s">
        <v>132</v>
      </c>
      <c r="D23" s="94">
        <v>0.18</v>
      </c>
      <c r="E23" s="95" t="s">
        <v>127</v>
      </c>
      <c r="F23" s="94" t="s">
        <v>145</v>
      </c>
      <c r="G23" s="94" t="s">
        <v>145</v>
      </c>
      <c r="H23" s="94" t="s">
        <v>145</v>
      </c>
      <c r="I23" s="94" t="s">
        <v>145</v>
      </c>
      <c r="J23" s="152"/>
    </row>
    <row r="24" spans="1:12" s="3" customFormat="1" ht="25.5">
      <c r="A24" s="94">
        <v>5</v>
      </c>
      <c r="B24" s="95" t="s">
        <v>136</v>
      </c>
      <c r="C24" s="96" t="s">
        <v>137</v>
      </c>
      <c r="D24" s="94">
        <v>0.09</v>
      </c>
      <c r="E24" s="95" t="s">
        <v>127</v>
      </c>
      <c r="F24" s="94">
        <v>4.8</v>
      </c>
      <c r="G24" s="94" t="s">
        <v>253</v>
      </c>
      <c r="H24" s="94" t="s">
        <v>253</v>
      </c>
      <c r="I24" s="94" t="s">
        <v>253</v>
      </c>
      <c r="J24" s="155"/>
    </row>
    <row r="25" spans="1:12" s="87" customFormat="1" ht="33.75" customHeight="1">
      <c r="A25" s="98">
        <v>7</v>
      </c>
      <c r="B25" s="100" t="s">
        <v>138</v>
      </c>
      <c r="C25" s="101" t="s">
        <v>240</v>
      </c>
      <c r="D25" s="98">
        <v>0.1</v>
      </c>
      <c r="E25" s="100" t="s">
        <v>127</v>
      </c>
      <c r="F25" s="163">
        <f>2*100/7</f>
        <v>28.571428571428573</v>
      </c>
      <c r="G25" s="163">
        <f>4*100/5</f>
        <v>80</v>
      </c>
      <c r="H25" s="163">
        <f>3*100/5</f>
        <v>60</v>
      </c>
      <c r="I25" s="163">
        <f>3*100/5</f>
        <v>60</v>
      </c>
      <c r="J25" s="161">
        <f>21/3</f>
        <v>7</v>
      </c>
      <c r="K25" s="156">
        <f>14/3</f>
        <v>4.666666666666667</v>
      </c>
    </row>
    <row r="26" spans="1:12" s="3" customFormat="1" ht="33.75">
      <c r="A26" s="94">
        <v>8</v>
      </c>
      <c r="B26" s="95" t="s">
        <v>139</v>
      </c>
      <c r="C26" s="96" t="s">
        <v>140</v>
      </c>
      <c r="D26" s="94">
        <v>0.03</v>
      </c>
      <c r="E26" s="95" t="s">
        <v>127</v>
      </c>
      <c r="F26" s="98">
        <v>100</v>
      </c>
      <c r="G26" s="98">
        <v>100</v>
      </c>
      <c r="H26" s="162">
        <v>100</v>
      </c>
      <c r="I26" s="162">
        <v>100</v>
      </c>
      <c r="J26" s="151"/>
      <c r="L26" s="88"/>
    </row>
    <row r="27" spans="1:12" s="3" customFormat="1" ht="38.25">
      <c r="A27" s="94">
        <v>9</v>
      </c>
      <c r="B27" s="95" t="s">
        <v>184</v>
      </c>
      <c r="C27" s="96" t="s">
        <v>141</v>
      </c>
      <c r="D27" s="94">
        <v>0.09</v>
      </c>
      <c r="E27" s="95" t="s">
        <v>127</v>
      </c>
      <c r="F27" s="94">
        <v>100</v>
      </c>
      <c r="G27" s="94">
        <f>8/8*100</f>
        <v>100</v>
      </c>
      <c r="H27" s="94">
        <f>2/2*100</f>
        <v>100</v>
      </c>
      <c r="I27" s="94">
        <v>100</v>
      </c>
      <c r="J27" s="152"/>
      <c r="L27" s="88"/>
    </row>
    <row r="28" spans="1:12" s="3" customFormat="1" ht="18" customHeight="1">
      <c r="A28" s="195" t="s">
        <v>129</v>
      </c>
      <c r="B28" s="196"/>
      <c r="C28" s="196"/>
      <c r="D28" s="196"/>
      <c r="E28" s="196"/>
      <c r="F28" s="196"/>
      <c r="G28" s="196"/>
      <c r="H28" s="196"/>
      <c r="I28" s="197"/>
      <c r="J28" s="153"/>
    </row>
    <row r="29" spans="1:12" s="3" customFormat="1" ht="18" customHeight="1">
      <c r="A29" s="195" t="s">
        <v>177</v>
      </c>
      <c r="B29" s="196"/>
      <c r="C29" s="196"/>
      <c r="D29" s="196"/>
      <c r="E29" s="196"/>
      <c r="F29" s="196"/>
      <c r="G29" s="196"/>
      <c r="H29" s="196"/>
      <c r="I29" s="197"/>
      <c r="J29" s="153"/>
    </row>
    <row r="30" spans="1:12" s="86" customFormat="1" ht="39.75" customHeight="1">
      <c r="A30" s="98">
        <v>1</v>
      </c>
      <c r="B30" s="102" t="s">
        <v>176</v>
      </c>
      <c r="C30" s="103" t="s">
        <v>178</v>
      </c>
      <c r="D30" s="98">
        <v>0.08</v>
      </c>
      <c r="E30" s="100" t="s">
        <v>127</v>
      </c>
      <c r="F30" s="98">
        <v>100</v>
      </c>
      <c r="G30" s="98">
        <v>100</v>
      </c>
      <c r="H30" s="98">
        <v>100</v>
      </c>
      <c r="I30" s="98">
        <v>100</v>
      </c>
      <c r="J30" s="151"/>
    </row>
    <row r="31" spans="1:12" s="3" customFormat="1" ht="37.5" customHeight="1">
      <c r="A31" s="94">
        <v>2</v>
      </c>
      <c r="B31" s="89" t="s">
        <v>142</v>
      </c>
      <c r="C31" s="96" t="s">
        <v>143</v>
      </c>
      <c r="D31" s="94">
        <v>0.06</v>
      </c>
      <c r="E31" s="95" t="s">
        <v>127</v>
      </c>
      <c r="F31" s="165">
        <v>100</v>
      </c>
      <c r="G31" s="165">
        <v>100</v>
      </c>
      <c r="H31" s="165">
        <v>100</v>
      </c>
      <c r="I31" s="165">
        <v>100</v>
      </c>
      <c r="J31" s="155"/>
    </row>
    <row r="32" spans="1:12" s="3" customFormat="1" ht="68.25" customHeight="1">
      <c r="A32" s="94">
        <v>3</v>
      </c>
      <c r="B32" s="95" t="s">
        <v>181</v>
      </c>
      <c r="C32" s="104" t="s">
        <v>180</v>
      </c>
      <c r="D32" s="94">
        <v>0.08</v>
      </c>
      <c r="E32" s="95" t="s">
        <v>127</v>
      </c>
      <c r="F32" s="94">
        <v>1250</v>
      </c>
      <c r="G32" s="94">
        <v>1350</v>
      </c>
      <c r="H32" s="94">
        <v>1500</v>
      </c>
      <c r="I32" s="94">
        <v>1750</v>
      </c>
      <c r="J32" s="152"/>
    </row>
    <row r="33" spans="1:10" s="75" customFormat="1" ht="49.5" customHeight="1">
      <c r="A33" s="193" t="s">
        <v>245</v>
      </c>
      <c r="B33" s="193"/>
      <c r="C33" s="193"/>
      <c r="D33" s="193"/>
      <c r="E33" s="193"/>
      <c r="F33" s="194"/>
      <c r="G33" s="194"/>
      <c r="H33" s="194"/>
      <c r="I33" s="194"/>
      <c r="J33" s="144"/>
    </row>
    <row r="34" spans="1:10" s="121" customFormat="1" ht="5.25" customHeight="1">
      <c r="A34" s="160"/>
      <c r="B34" s="160"/>
      <c r="C34" s="160"/>
      <c r="D34" s="158"/>
      <c r="E34" s="158"/>
      <c r="F34" s="159"/>
      <c r="G34" s="159"/>
      <c r="H34" s="159"/>
      <c r="I34" s="159"/>
      <c r="J34" s="159"/>
    </row>
    <row r="35" spans="1:10" s="121" customFormat="1" ht="13.5" customHeight="1">
      <c r="A35" s="182" t="s">
        <v>241</v>
      </c>
      <c r="B35" s="182"/>
      <c r="C35" s="182"/>
      <c r="D35" s="182"/>
      <c r="E35" s="182"/>
      <c r="F35" s="182"/>
      <c r="G35" s="182"/>
      <c r="H35" s="182"/>
      <c r="I35" s="182"/>
      <c r="J35" s="159"/>
    </row>
    <row r="36" spans="1:10" s="3" customFormat="1" ht="48.75" customHeight="1">
      <c r="A36" s="69"/>
      <c r="B36" s="70"/>
      <c r="C36" s="71"/>
      <c r="D36" s="85">
        <f>D20+D21+D22+D23+D24+D25+D26+D27+D30+D31+D32</f>
        <v>0.99999999999999989</v>
      </c>
      <c r="E36" s="72"/>
      <c r="F36" s="73"/>
      <c r="G36" s="73"/>
      <c r="H36" s="73"/>
      <c r="I36" s="74"/>
      <c r="J36" s="74"/>
    </row>
    <row r="37" spans="1:10" ht="15.75">
      <c r="A37" s="4"/>
    </row>
    <row r="38" spans="1:10" ht="15.75">
      <c r="A38" s="4"/>
    </row>
    <row r="39" spans="1:10" ht="15.75">
      <c r="A39" s="4"/>
    </row>
  </sheetData>
  <mergeCells count="22">
    <mergeCell ref="A18:I18"/>
    <mergeCell ref="A1:I1"/>
    <mergeCell ref="A2:I2"/>
    <mergeCell ref="A3:I3"/>
    <mergeCell ref="A6:I6"/>
    <mergeCell ref="A7:I7"/>
    <mergeCell ref="A35:I35"/>
    <mergeCell ref="F10:I10"/>
    <mergeCell ref="E4:I5"/>
    <mergeCell ref="A8:I8"/>
    <mergeCell ref="A10:A11"/>
    <mergeCell ref="B10:B11"/>
    <mergeCell ref="C10:C11"/>
    <mergeCell ref="D10:D11"/>
    <mergeCell ref="E10:E11"/>
    <mergeCell ref="A14:I14"/>
    <mergeCell ref="A13:I13"/>
    <mergeCell ref="A33:E33"/>
    <mergeCell ref="F33:I33"/>
    <mergeCell ref="A19:I19"/>
    <mergeCell ref="A28:I28"/>
    <mergeCell ref="A29:I29"/>
  </mergeCells>
  <pageMargins left="0.70866141732283472" right="0" top="0.74803149606299213" bottom="0.74803149606299213" header="0" footer="0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2"/>
  <sheetViews>
    <sheetView view="pageBreakPreview" topLeftCell="A16" zoomScale="110" zoomScaleSheetLayoutView="110" workbookViewId="0">
      <selection activeCell="E20" sqref="E20"/>
    </sheetView>
  </sheetViews>
  <sheetFormatPr defaultRowHeight="15"/>
  <cols>
    <col min="1" max="1" width="4.140625" customWidth="1"/>
    <col min="2" max="2" width="28" customWidth="1"/>
    <col min="3" max="3" width="14.140625" customWidth="1"/>
    <col min="4" max="4" width="9.85546875" customWidth="1"/>
    <col min="5" max="5" width="11.85546875" customWidth="1"/>
    <col min="6" max="6" width="29.42578125" customWidth="1"/>
    <col min="7" max="7" width="22.5703125" customWidth="1"/>
    <col min="8" max="8" width="23.85546875" customWidth="1"/>
  </cols>
  <sheetData>
    <row r="1" spans="1:8" s="3" customFormat="1" ht="15.75">
      <c r="A1" s="198" t="s">
        <v>15</v>
      </c>
      <c r="B1" s="198"/>
      <c r="C1" s="198"/>
      <c r="D1" s="198"/>
      <c r="E1" s="198"/>
      <c r="F1" s="198"/>
      <c r="G1" s="198"/>
      <c r="H1" s="198"/>
    </row>
    <row r="2" spans="1:8" s="3" customFormat="1" ht="15.75">
      <c r="A2" s="198" t="s">
        <v>89</v>
      </c>
      <c r="B2" s="198"/>
      <c r="C2" s="198"/>
      <c r="D2" s="198"/>
      <c r="E2" s="198"/>
      <c r="F2" s="198"/>
      <c r="G2" s="198"/>
      <c r="H2" s="198"/>
    </row>
    <row r="3" spans="1:8" s="3" customFormat="1" ht="15.75">
      <c r="A3" s="198" t="s">
        <v>117</v>
      </c>
      <c r="B3" s="198"/>
      <c r="C3" s="198"/>
      <c r="D3" s="198"/>
      <c r="E3" s="198"/>
      <c r="F3" s="198"/>
      <c r="G3" s="198"/>
      <c r="H3" s="198"/>
    </row>
    <row r="4" spans="1:8" s="3" customFormat="1" ht="15.75">
      <c r="A4" s="1"/>
    </row>
    <row r="5" spans="1:8" s="3" customFormat="1" ht="15.75">
      <c r="A5" s="187" t="s">
        <v>16</v>
      </c>
      <c r="B5" s="187"/>
      <c r="C5" s="187"/>
      <c r="D5" s="187"/>
      <c r="E5" s="187"/>
      <c r="F5" s="187"/>
      <c r="G5" s="187"/>
      <c r="H5" s="187"/>
    </row>
    <row r="6" spans="1:8" s="3" customFormat="1" ht="15.75">
      <c r="A6" s="187" t="s">
        <v>17</v>
      </c>
      <c r="B6" s="187"/>
      <c r="C6" s="187"/>
      <c r="D6" s="187"/>
      <c r="E6" s="187"/>
      <c r="F6" s="187"/>
      <c r="G6" s="187"/>
      <c r="H6" s="187"/>
    </row>
    <row r="7" spans="1:8" s="3" customFormat="1" ht="15.75">
      <c r="A7" s="2"/>
    </row>
    <row r="8" spans="1:8" s="3" customFormat="1" ht="13.5" customHeight="1">
      <c r="A8" s="188" t="s">
        <v>28</v>
      </c>
      <c r="B8" s="188" t="s">
        <v>18</v>
      </c>
      <c r="C8" s="188" t="s">
        <v>19</v>
      </c>
      <c r="D8" s="188" t="s">
        <v>20</v>
      </c>
      <c r="E8" s="188"/>
      <c r="F8" s="188" t="s">
        <v>21</v>
      </c>
      <c r="G8" s="188" t="s">
        <v>22</v>
      </c>
      <c r="H8" s="188" t="s">
        <v>23</v>
      </c>
    </row>
    <row r="9" spans="1:8" s="3" customFormat="1" ht="27.75" customHeight="1">
      <c r="A9" s="188"/>
      <c r="B9" s="188"/>
      <c r="C9" s="188"/>
      <c r="D9" s="91" t="s">
        <v>24</v>
      </c>
      <c r="E9" s="91" t="s">
        <v>25</v>
      </c>
      <c r="F9" s="188"/>
      <c r="G9" s="188"/>
      <c r="H9" s="188"/>
    </row>
    <row r="10" spans="1:8" s="3" customFormat="1" ht="15.75">
      <c r="A10" s="93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</row>
    <row r="11" spans="1:8" s="3" customFormat="1" ht="15.75">
      <c r="A11" s="122">
        <v>1</v>
      </c>
      <c r="B11" s="203" t="s">
        <v>118</v>
      </c>
      <c r="C11" s="203"/>
      <c r="D11" s="203"/>
      <c r="E11" s="203"/>
      <c r="F11" s="203"/>
      <c r="G11" s="203"/>
      <c r="H11" s="203"/>
    </row>
    <row r="12" spans="1:8" s="3" customFormat="1" ht="117" customHeight="1">
      <c r="A12" s="119" t="s">
        <v>187</v>
      </c>
      <c r="B12" s="118" t="s">
        <v>209</v>
      </c>
      <c r="C12" s="65" t="s">
        <v>84</v>
      </c>
      <c r="D12" s="123" t="s">
        <v>230</v>
      </c>
      <c r="E12" s="123" t="s">
        <v>231</v>
      </c>
      <c r="F12" s="66" t="s">
        <v>157</v>
      </c>
      <c r="G12" s="66" t="s">
        <v>158</v>
      </c>
      <c r="H12" s="120" t="s">
        <v>248</v>
      </c>
    </row>
    <row r="13" spans="1:8" s="3" customFormat="1" ht="83.25" customHeight="1">
      <c r="A13" s="119" t="s">
        <v>188</v>
      </c>
      <c r="B13" s="118" t="s">
        <v>210</v>
      </c>
      <c r="C13" s="65" t="s">
        <v>83</v>
      </c>
      <c r="D13" s="123" t="s">
        <v>230</v>
      </c>
      <c r="E13" s="123" t="s">
        <v>231</v>
      </c>
      <c r="F13" s="66" t="s">
        <v>155</v>
      </c>
      <c r="G13" s="66" t="s">
        <v>156</v>
      </c>
      <c r="H13" s="120" t="s">
        <v>249</v>
      </c>
    </row>
    <row r="14" spans="1:8" s="3" customFormat="1" ht="116.25" customHeight="1">
      <c r="A14" s="119" t="s">
        <v>207</v>
      </c>
      <c r="B14" s="118" t="s">
        <v>211</v>
      </c>
      <c r="C14" s="65" t="s">
        <v>83</v>
      </c>
      <c r="D14" s="123" t="s">
        <v>230</v>
      </c>
      <c r="E14" s="123" t="s">
        <v>231</v>
      </c>
      <c r="F14" s="64" t="s">
        <v>122</v>
      </c>
      <c r="G14" s="66" t="s">
        <v>152</v>
      </c>
      <c r="H14" s="120" t="s">
        <v>182</v>
      </c>
    </row>
    <row r="15" spans="1:8" s="3" customFormat="1" ht="176.25" customHeight="1">
      <c r="A15" s="119" t="s">
        <v>208</v>
      </c>
      <c r="B15" s="118" t="s">
        <v>99</v>
      </c>
      <c r="C15" s="65" t="s">
        <v>83</v>
      </c>
      <c r="D15" s="123" t="s">
        <v>230</v>
      </c>
      <c r="E15" s="123" t="s">
        <v>231</v>
      </c>
      <c r="F15" s="66" t="s">
        <v>160</v>
      </c>
      <c r="G15" s="66" t="s">
        <v>159</v>
      </c>
      <c r="H15" s="66" t="s">
        <v>216</v>
      </c>
    </row>
    <row r="16" spans="1:8" s="3" customFormat="1" ht="15.75">
      <c r="A16" s="119">
        <v>2</v>
      </c>
      <c r="B16" s="199" t="s">
        <v>119</v>
      </c>
      <c r="C16" s="200"/>
      <c r="D16" s="200"/>
      <c r="E16" s="200"/>
      <c r="F16" s="200"/>
      <c r="G16" s="200"/>
      <c r="H16" s="201"/>
    </row>
    <row r="17" spans="1:8" s="3" customFormat="1" ht="104.25" customHeight="1">
      <c r="A17" s="119" t="s">
        <v>190</v>
      </c>
      <c r="B17" s="37" t="s">
        <v>95</v>
      </c>
      <c r="C17" s="65" t="s">
        <v>84</v>
      </c>
      <c r="D17" s="123" t="s">
        <v>252</v>
      </c>
      <c r="E17" s="123" t="s">
        <v>251</v>
      </c>
      <c r="F17" s="64" t="s">
        <v>121</v>
      </c>
      <c r="G17" s="66" t="s">
        <v>154</v>
      </c>
      <c r="H17" s="66" t="s">
        <v>165</v>
      </c>
    </row>
    <row r="18" spans="1:8" s="3" customFormat="1" ht="77.25" customHeight="1">
      <c r="A18" s="119" t="s">
        <v>212</v>
      </c>
      <c r="B18" s="37" t="s">
        <v>215</v>
      </c>
      <c r="C18" s="65" t="s">
        <v>83</v>
      </c>
      <c r="D18" s="123" t="s">
        <v>230</v>
      </c>
      <c r="E18" s="123" t="s">
        <v>231</v>
      </c>
      <c r="F18" s="66" t="s">
        <v>217</v>
      </c>
      <c r="G18" s="64" t="s">
        <v>163</v>
      </c>
      <c r="H18" s="66" t="s">
        <v>247</v>
      </c>
    </row>
    <row r="19" spans="1:8" s="3" customFormat="1" ht="116.25" customHeight="1">
      <c r="A19" s="119" t="s">
        <v>213</v>
      </c>
      <c r="B19" s="31" t="s">
        <v>94</v>
      </c>
      <c r="C19" s="65" t="s">
        <v>83</v>
      </c>
      <c r="D19" s="66" t="s">
        <v>232</v>
      </c>
      <c r="E19" s="66" t="s">
        <v>233</v>
      </c>
      <c r="F19" s="68" t="s">
        <v>124</v>
      </c>
      <c r="G19" s="66" t="s">
        <v>164</v>
      </c>
      <c r="H19" s="66" t="s">
        <v>250</v>
      </c>
    </row>
    <row r="20" spans="1:8" s="3" customFormat="1" ht="81.75" customHeight="1">
      <c r="A20" s="119" t="s">
        <v>214</v>
      </c>
      <c r="B20" s="37" t="s">
        <v>100</v>
      </c>
      <c r="C20" s="92" t="s">
        <v>83</v>
      </c>
      <c r="D20" s="123" t="s">
        <v>230</v>
      </c>
      <c r="E20" s="123" t="s">
        <v>230</v>
      </c>
      <c r="F20" s="66" t="s">
        <v>123</v>
      </c>
      <c r="G20" s="66" t="s">
        <v>153</v>
      </c>
      <c r="H20" s="66" t="s">
        <v>183</v>
      </c>
    </row>
    <row r="21" spans="1:8" s="121" customFormat="1" ht="55.5" customHeight="1">
      <c r="A21" s="202" t="s">
        <v>236</v>
      </c>
      <c r="B21" s="202"/>
      <c r="C21" s="202"/>
      <c r="D21" s="202"/>
      <c r="E21" s="202"/>
      <c r="F21" s="202"/>
      <c r="G21" s="202"/>
      <c r="H21" s="202"/>
    </row>
    <row r="22" spans="1:8" ht="15.75">
      <c r="A22" s="6"/>
    </row>
  </sheetData>
  <mergeCells count="15">
    <mergeCell ref="A1:H1"/>
    <mergeCell ref="A2:H2"/>
    <mergeCell ref="A3:H3"/>
    <mergeCell ref="A8:A9"/>
    <mergeCell ref="B8:B9"/>
    <mergeCell ref="C8:C9"/>
    <mergeCell ref="D8:E8"/>
    <mergeCell ref="F8:F9"/>
    <mergeCell ref="G8:G9"/>
    <mergeCell ref="H8:H9"/>
    <mergeCell ref="B16:H16"/>
    <mergeCell ref="A21:H21"/>
    <mergeCell ref="A5:H5"/>
    <mergeCell ref="A6:H6"/>
    <mergeCell ref="B11:H11"/>
  </mergeCells>
  <pageMargins left="0.19685039370078741" right="0.19685039370078741" top="0.59055118110236227" bottom="0.39370078740157483" header="0" footer="0"/>
  <pageSetup paperSize="9" orientation="landscape" r:id="rId1"/>
  <rowBreaks count="1" manualBreakCount="1">
    <brk id="1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view="pageBreakPreview" zoomScale="110" zoomScaleSheetLayoutView="110" workbookViewId="0">
      <selection activeCell="C16" sqref="C16"/>
    </sheetView>
  </sheetViews>
  <sheetFormatPr defaultRowHeight="15"/>
  <cols>
    <col min="1" max="1" width="5.140625" customWidth="1"/>
    <col min="2" max="2" width="45.28515625" customWidth="1"/>
    <col min="3" max="3" width="37.85546875" customWidth="1"/>
    <col min="4" max="4" width="22.5703125" customWidth="1"/>
    <col min="5" max="5" width="17.7109375" customWidth="1"/>
  </cols>
  <sheetData>
    <row r="1" spans="1:5" ht="15.75">
      <c r="A1" s="198" t="s">
        <v>29</v>
      </c>
      <c r="B1" s="198"/>
      <c r="C1" s="198"/>
      <c r="D1" s="198"/>
      <c r="E1" s="198"/>
    </row>
    <row r="2" spans="1:5" ht="15.75">
      <c r="A2" s="198" t="s">
        <v>89</v>
      </c>
      <c r="B2" s="198"/>
      <c r="C2" s="198"/>
      <c r="D2" s="198"/>
      <c r="E2" s="198"/>
    </row>
    <row r="3" spans="1:5" ht="15.75">
      <c r="A3" s="198" t="s">
        <v>117</v>
      </c>
      <c r="B3" s="198"/>
      <c r="C3" s="198"/>
      <c r="D3" s="198"/>
      <c r="E3" s="198"/>
    </row>
    <row r="4" spans="1:5" ht="15.75">
      <c r="A4" s="1"/>
      <c r="B4" s="3"/>
      <c r="C4" s="3"/>
      <c r="D4" s="3"/>
      <c r="E4" s="3"/>
    </row>
    <row r="5" spans="1:5" ht="15.75">
      <c r="A5" s="11"/>
      <c r="B5" s="3"/>
      <c r="C5" s="3"/>
      <c r="D5" s="3"/>
      <c r="E5" s="3"/>
    </row>
    <row r="6" spans="1:5" ht="15.75">
      <c r="A6" s="187" t="s">
        <v>16</v>
      </c>
      <c r="B6" s="187"/>
      <c r="C6" s="187"/>
      <c r="D6" s="187"/>
      <c r="E6" s="187"/>
    </row>
    <row r="7" spans="1:5" ht="15.75">
      <c r="A7" s="187" t="s">
        <v>30</v>
      </c>
      <c r="B7" s="187"/>
      <c r="C7" s="187"/>
      <c r="D7" s="187"/>
      <c r="E7" s="187"/>
    </row>
    <row r="8" spans="1:5" ht="15.75">
      <c r="A8" s="187" t="s">
        <v>31</v>
      </c>
      <c r="B8" s="187"/>
      <c r="C8" s="187"/>
      <c r="D8" s="187"/>
      <c r="E8" s="187"/>
    </row>
    <row r="9" spans="1:5" ht="15.75">
      <c r="A9" s="12"/>
      <c r="B9" s="3"/>
      <c r="C9" s="3"/>
      <c r="D9" s="3"/>
      <c r="E9" s="3"/>
    </row>
    <row r="10" spans="1:5" ht="40.5" customHeight="1">
      <c r="A10" s="62" t="s">
        <v>36</v>
      </c>
      <c r="B10" s="62" t="s">
        <v>33</v>
      </c>
      <c r="C10" s="62" t="s">
        <v>34</v>
      </c>
      <c r="D10" s="62" t="s">
        <v>32</v>
      </c>
      <c r="E10" s="62" t="s">
        <v>35</v>
      </c>
    </row>
    <row r="11" spans="1:5" ht="15.75">
      <c r="A11" s="9">
        <v>1</v>
      </c>
      <c r="B11" s="9">
        <v>2</v>
      </c>
      <c r="C11" s="9">
        <v>3</v>
      </c>
      <c r="D11" s="9">
        <v>4</v>
      </c>
      <c r="E11" s="9">
        <v>5</v>
      </c>
    </row>
    <row r="12" spans="1:5" ht="90.75" customHeight="1">
      <c r="A12" s="67">
        <v>1</v>
      </c>
      <c r="B12" s="37" t="s">
        <v>222</v>
      </c>
      <c r="C12" s="63" t="s">
        <v>114</v>
      </c>
      <c r="D12" s="89" t="s">
        <v>185</v>
      </c>
      <c r="E12" s="138" t="s">
        <v>223</v>
      </c>
    </row>
    <row r="13" spans="1:5" ht="92.25" customHeight="1">
      <c r="A13" s="67">
        <v>2</v>
      </c>
      <c r="B13" s="37" t="s">
        <v>161</v>
      </c>
      <c r="C13" s="61" t="s">
        <v>115</v>
      </c>
      <c r="D13" s="89" t="s">
        <v>185</v>
      </c>
      <c r="E13" s="138" t="s">
        <v>223</v>
      </c>
    </row>
    <row r="14" spans="1:5" ht="66" customHeight="1">
      <c r="A14" s="67">
        <v>3</v>
      </c>
      <c r="B14" s="37" t="s">
        <v>224</v>
      </c>
      <c r="C14" s="63" t="s">
        <v>162</v>
      </c>
      <c r="D14" s="89" t="s">
        <v>185</v>
      </c>
      <c r="E14" s="138" t="s">
        <v>223</v>
      </c>
    </row>
    <row r="15" spans="1:5" ht="108.75" customHeight="1">
      <c r="A15" s="67">
        <v>4</v>
      </c>
      <c r="B15" s="37" t="s">
        <v>113</v>
      </c>
      <c r="C15" s="63" t="s">
        <v>116</v>
      </c>
      <c r="D15" s="89" t="s">
        <v>185</v>
      </c>
      <c r="E15" s="138" t="s">
        <v>225</v>
      </c>
    </row>
    <row r="16" spans="1:5" ht="81.75" customHeight="1">
      <c r="A16" s="67">
        <v>5</v>
      </c>
      <c r="B16" s="37" t="s">
        <v>246</v>
      </c>
      <c r="C16" s="63" t="s">
        <v>229</v>
      </c>
      <c r="D16" s="89" t="s">
        <v>185</v>
      </c>
      <c r="E16" s="138" t="s">
        <v>226</v>
      </c>
    </row>
    <row r="17" spans="1:5" ht="92.25" customHeight="1">
      <c r="A17" s="67">
        <v>6</v>
      </c>
      <c r="B17" s="37" t="s">
        <v>112</v>
      </c>
      <c r="C17" s="63" t="s">
        <v>228</v>
      </c>
      <c r="D17" s="89" t="s">
        <v>185</v>
      </c>
      <c r="E17" s="138" t="s">
        <v>227</v>
      </c>
    </row>
    <row r="18" spans="1:5" ht="37.5" customHeight="1">
      <c r="A18" s="204" t="s">
        <v>166</v>
      </c>
      <c r="B18" s="204"/>
      <c r="C18" s="204"/>
      <c r="D18" s="205" t="s">
        <v>167</v>
      </c>
      <c r="E18" s="205"/>
    </row>
  </sheetData>
  <mergeCells count="8">
    <mergeCell ref="A1:E1"/>
    <mergeCell ref="A2:E2"/>
    <mergeCell ref="A3:E3"/>
    <mergeCell ref="A18:C18"/>
    <mergeCell ref="D18:E18"/>
    <mergeCell ref="A6:E6"/>
    <mergeCell ref="A7:E7"/>
    <mergeCell ref="A8:E8"/>
  </mergeCells>
  <pageMargins left="0.70866141732283472" right="0" top="0.74803149606299213" bottom="0.74803149606299213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H27"/>
  <sheetViews>
    <sheetView view="pageBreakPreview" topLeftCell="A4" zoomScale="120" zoomScaleSheetLayoutView="120" workbookViewId="0">
      <selection activeCell="A22" sqref="A22:H22"/>
    </sheetView>
  </sheetViews>
  <sheetFormatPr defaultColWidth="13.85546875" defaultRowHeight="15.75"/>
  <cols>
    <col min="1" max="1" width="6.5703125" style="3" customWidth="1"/>
    <col min="2" max="2" width="38.85546875" style="3" customWidth="1"/>
    <col min="3" max="16384" width="13.85546875" style="3"/>
  </cols>
  <sheetData>
    <row r="1" spans="1:8">
      <c r="A1" s="198" t="s">
        <v>37</v>
      </c>
      <c r="B1" s="198"/>
      <c r="C1" s="198"/>
      <c r="D1" s="198"/>
      <c r="E1" s="198"/>
      <c r="F1" s="198"/>
      <c r="G1" s="198"/>
      <c r="H1" s="198"/>
    </row>
    <row r="2" spans="1:8">
      <c r="A2" s="198" t="s">
        <v>144</v>
      </c>
      <c r="B2" s="198"/>
      <c r="C2" s="198"/>
      <c r="D2" s="198"/>
      <c r="E2" s="198"/>
      <c r="F2" s="198"/>
      <c r="G2" s="198"/>
      <c r="H2" s="198"/>
    </row>
    <row r="3" spans="1:8">
      <c r="A3" s="198" t="s">
        <v>117</v>
      </c>
      <c r="B3" s="198"/>
      <c r="C3" s="198"/>
      <c r="D3" s="198"/>
      <c r="E3" s="198"/>
      <c r="F3" s="198"/>
      <c r="G3" s="198"/>
      <c r="H3" s="198"/>
    </row>
    <row r="4" spans="1:8">
      <c r="A4" s="1"/>
    </row>
    <row r="5" spans="1:8">
      <c r="A5" s="1"/>
    </row>
    <row r="6" spans="1:8">
      <c r="A6" s="187" t="s">
        <v>148</v>
      </c>
      <c r="B6" s="187"/>
      <c r="C6" s="187"/>
      <c r="D6" s="187"/>
      <c r="E6" s="187"/>
      <c r="F6" s="187"/>
      <c r="G6" s="187"/>
      <c r="H6" s="187"/>
    </row>
    <row r="7" spans="1:8">
      <c r="A7" s="187" t="s">
        <v>149</v>
      </c>
      <c r="B7" s="187"/>
      <c r="C7" s="187"/>
      <c r="D7" s="187"/>
      <c r="E7" s="187"/>
      <c r="F7" s="187"/>
      <c r="G7" s="187"/>
      <c r="H7" s="187"/>
    </row>
    <row r="8" spans="1:8">
      <c r="A8" s="187" t="s">
        <v>38</v>
      </c>
      <c r="B8" s="187"/>
      <c r="C8" s="187"/>
      <c r="D8" s="187"/>
      <c r="E8" s="187"/>
      <c r="F8" s="187"/>
      <c r="G8" s="187"/>
      <c r="H8" s="187"/>
    </row>
    <row r="9" spans="1:8" ht="6.75" customHeight="1">
      <c r="A9" s="5"/>
    </row>
    <row r="10" spans="1:8">
      <c r="A10" s="15" t="s">
        <v>39</v>
      </c>
    </row>
    <row r="11" spans="1:8" ht="35.25" customHeight="1">
      <c r="A11" s="188" t="s">
        <v>45</v>
      </c>
      <c r="B11" s="188" t="s">
        <v>40</v>
      </c>
      <c r="C11" s="188" t="s">
        <v>41</v>
      </c>
      <c r="D11" s="188"/>
      <c r="E11" s="188"/>
      <c r="F11" s="188" t="s">
        <v>42</v>
      </c>
      <c r="G11" s="188"/>
      <c r="H11" s="188"/>
    </row>
    <row r="12" spans="1:8" ht="37.5" customHeight="1">
      <c r="A12" s="188"/>
      <c r="B12" s="188"/>
      <c r="C12" s="62" t="s">
        <v>8</v>
      </c>
      <c r="D12" s="62" t="s">
        <v>9</v>
      </c>
      <c r="E12" s="62" t="s">
        <v>10</v>
      </c>
      <c r="F12" s="62" t="s">
        <v>8</v>
      </c>
      <c r="G12" s="62" t="s">
        <v>9</v>
      </c>
      <c r="H12" s="62" t="s">
        <v>10</v>
      </c>
    </row>
    <row r="13" spans="1:8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</row>
    <row r="14" spans="1:8" ht="24" customHeight="1">
      <c r="A14" s="7">
        <v>1</v>
      </c>
      <c r="B14" s="77" t="s">
        <v>43</v>
      </c>
      <c r="C14" s="211"/>
      <c r="D14" s="211"/>
      <c r="E14" s="211"/>
      <c r="F14" s="211"/>
      <c r="G14" s="211"/>
      <c r="H14" s="211"/>
    </row>
    <row r="15" spans="1:8">
      <c r="A15" s="7">
        <v>2</v>
      </c>
      <c r="B15" s="77" t="s">
        <v>44</v>
      </c>
      <c r="C15" s="211"/>
      <c r="D15" s="211"/>
      <c r="E15" s="211"/>
      <c r="F15" s="211"/>
      <c r="G15" s="211"/>
      <c r="H15" s="211"/>
    </row>
    <row r="16" spans="1:8">
      <c r="A16" s="7">
        <v>3</v>
      </c>
      <c r="B16" s="77" t="s">
        <v>13</v>
      </c>
      <c r="C16" s="13"/>
      <c r="D16" s="13"/>
      <c r="E16" s="13"/>
      <c r="F16" s="13"/>
      <c r="G16" s="13"/>
      <c r="H16" s="13"/>
    </row>
    <row r="17" spans="1:8">
      <c r="A17" s="7">
        <v>4</v>
      </c>
      <c r="B17" s="77" t="s">
        <v>26</v>
      </c>
      <c r="C17" s="13"/>
      <c r="D17" s="13"/>
      <c r="E17" s="13"/>
      <c r="F17" s="13"/>
      <c r="G17" s="13"/>
      <c r="H17" s="13"/>
    </row>
    <row r="18" spans="1:8">
      <c r="A18" s="7">
        <v>5</v>
      </c>
      <c r="B18" s="77" t="s">
        <v>27</v>
      </c>
      <c r="C18" s="13"/>
      <c r="D18" s="13"/>
      <c r="E18" s="13"/>
      <c r="F18" s="13"/>
      <c r="G18" s="13"/>
      <c r="H18" s="13"/>
    </row>
    <row r="19" spans="1:8">
      <c r="A19" s="7">
        <v>6</v>
      </c>
      <c r="B19" s="78" t="s">
        <v>12</v>
      </c>
      <c r="C19" s="13"/>
      <c r="D19" s="13"/>
      <c r="E19" s="13"/>
      <c r="F19" s="13"/>
      <c r="G19" s="13"/>
      <c r="H19" s="13"/>
    </row>
    <row r="20" spans="1:8" ht="26.25" customHeight="1">
      <c r="A20" s="7">
        <v>7</v>
      </c>
      <c r="B20" s="78" t="s">
        <v>14</v>
      </c>
      <c r="C20" s="13"/>
      <c r="D20" s="13"/>
      <c r="E20" s="13"/>
      <c r="F20" s="13"/>
      <c r="G20" s="13"/>
      <c r="H20" s="13"/>
    </row>
    <row r="21" spans="1:8" ht="21.75" customHeight="1">
      <c r="A21" s="79" t="s">
        <v>46</v>
      </c>
      <c r="B21" s="78"/>
      <c r="C21" s="80"/>
      <c r="D21" s="80"/>
      <c r="E21" s="80"/>
      <c r="F21" s="80"/>
      <c r="G21" s="80"/>
      <c r="H21" s="80"/>
    </row>
    <row r="22" spans="1:8" s="75" customFormat="1" ht="57" customHeight="1">
      <c r="A22" s="206" t="s">
        <v>261</v>
      </c>
      <c r="B22" s="207"/>
      <c r="C22" s="207"/>
      <c r="D22" s="207"/>
      <c r="E22" s="207"/>
      <c r="F22" s="207"/>
      <c r="G22" s="207"/>
      <c r="H22" s="208"/>
    </row>
    <row r="23" spans="1:8" ht="26.25" customHeight="1">
      <c r="A23" s="209" t="s">
        <v>168</v>
      </c>
      <c r="B23" s="209"/>
      <c r="C23" s="209"/>
      <c r="D23" s="209"/>
      <c r="E23" s="209"/>
      <c r="F23" s="210" t="s">
        <v>169</v>
      </c>
      <c r="G23" s="210"/>
      <c r="H23" s="210"/>
    </row>
    <row r="24" spans="1:8" ht="23.25" hidden="1" customHeight="1">
      <c r="A24" s="83"/>
      <c r="B24" s="83"/>
      <c r="C24" s="83"/>
      <c r="D24" s="83"/>
      <c r="E24" s="83"/>
      <c r="F24" s="83"/>
      <c r="G24" s="83"/>
      <c r="H24" s="83"/>
    </row>
    <row r="25" spans="1:8" ht="15.75" hidden="1" customHeight="1">
      <c r="A25" s="83"/>
      <c r="B25" s="83"/>
      <c r="C25" s="83"/>
      <c r="D25" s="83"/>
      <c r="E25" s="83"/>
      <c r="F25" s="83"/>
      <c r="G25" s="83"/>
      <c r="H25" s="83"/>
    </row>
    <row r="26" spans="1:8" ht="15.75" hidden="1" customHeight="1">
      <c r="A26" s="83"/>
      <c r="B26" s="83"/>
      <c r="C26" s="83"/>
      <c r="D26" s="83"/>
      <c r="E26" s="83"/>
      <c r="F26" s="83"/>
      <c r="G26" s="83"/>
      <c r="H26" s="83"/>
    </row>
    <row r="27" spans="1:8" ht="16.5" customHeight="1"/>
  </sheetData>
  <mergeCells count="15">
    <mergeCell ref="A1:H1"/>
    <mergeCell ref="A2:H2"/>
    <mergeCell ref="A3:H3"/>
    <mergeCell ref="A11:A12"/>
    <mergeCell ref="B11:B12"/>
    <mergeCell ref="C11:E11"/>
    <mergeCell ref="F11:H11"/>
    <mergeCell ref="A22:H22"/>
    <mergeCell ref="A23:E23"/>
    <mergeCell ref="F23:H23"/>
    <mergeCell ref="C15:H15"/>
    <mergeCell ref="A6:H6"/>
    <mergeCell ref="A7:H7"/>
    <mergeCell ref="A8:H8"/>
    <mergeCell ref="C14:H14"/>
  </mergeCells>
  <pageMargins left="0.70866141732283472" right="0.70866141732283472" top="0.74803149606299213" bottom="0.74803149606299213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37"/>
  <sheetViews>
    <sheetView tabSelected="1" view="pageBreakPreview" topLeftCell="A13" zoomScale="80" zoomScaleSheetLayoutView="80" workbookViewId="0">
      <selection activeCell="I17" sqref="I17"/>
    </sheetView>
  </sheetViews>
  <sheetFormatPr defaultRowHeight="15.75"/>
  <cols>
    <col min="1" max="1" width="5.28515625" style="3" customWidth="1"/>
    <col min="2" max="2" width="22.42578125" style="3" customWidth="1"/>
    <col min="3" max="3" width="32.7109375" style="3" customWidth="1"/>
    <col min="4" max="4" width="25.42578125" style="3" customWidth="1"/>
    <col min="5" max="5" width="9.140625" style="3" customWidth="1"/>
    <col min="6" max="6" width="7.85546875" style="127" customWidth="1"/>
    <col min="7" max="7" width="12.28515625" style="3" customWidth="1"/>
    <col min="8" max="8" width="8" style="3" customWidth="1"/>
    <col min="9" max="9" width="17" style="127" customWidth="1"/>
    <col min="10" max="10" width="18" style="3" customWidth="1"/>
    <col min="11" max="11" width="36.85546875" style="3" customWidth="1"/>
    <col min="12" max="16384" width="9.140625" style="3"/>
  </cols>
  <sheetData>
    <row r="1" spans="1:11" s="51" customFormat="1">
      <c r="A1" s="221" t="s">
        <v>47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2" spans="1:11" s="51" customFormat="1">
      <c r="A2" s="221" t="s">
        <v>89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</row>
    <row r="3" spans="1:11" s="51" customFormat="1">
      <c r="A3" s="221" t="s">
        <v>90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</row>
    <row r="4" spans="1:11" ht="1.5" customHeight="1">
      <c r="A4" s="1"/>
    </row>
    <row r="5" spans="1:11">
      <c r="A5" s="187" t="s">
        <v>48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</row>
    <row r="6" spans="1:11">
      <c r="A6" s="187" t="s">
        <v>49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</row>
    <row r="7" spans="1:11" ht="0.75" customHeight="1">
      <c r="A7" s="214"/>
      <c r="B7" s="214"/>
      <c r="C7" s="214"/>
      <c r="D7" s="214"/>
      <c r="E7" s="214"/>
      <c r="F7" s="214"/>
      <c r="G7" s="214"/>
      <c r="H7" s="214"/>
      <c r="I7" s="134"/>
      <c r="J7"/>
      <c r="K7"/>
    </row>
    <row r="8" spans="1:11" ht="15.75" hidden="1" customHeight="1">
      <c r="A8" s="215" t="s">
        <v>39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</row>
    <row r="9" spans="1:11" ht="19.5" customHeight="1">
      <c r="A9" s="219" t="s">
        <v>45</v>
      </c>
      <c r="B9" s="216" t="s">
        <v>50</v>
      </c>
      <c r="C9" s="218" t="s">
        <v>51</v>
      </c>
      <c r="D9" s="219" t="s">
        <v>52</v>
      </c>
      <c r="E9" s="220" t="s">
        <v>59</v>
      </c>
      <c r="F9" s="220"/>
      <c r="G9" s="220"/>
      <c r="H9" s="220"/>
      <c r="I9" s="231" t="s">
        <v>263</v>
      </c>
      <c r="J9" s="232"/>
      <c r="K9" s="233"/>
    </row>
    <row r="10" spans="1:11" ht="51.75" customHeight="1">
      <c r="A10" s="219"/>
      <c r="B10" s="217"/>
      <c r="C10" s="218"/>
      <c r="D10" s="219"/>
      <c r="E10" s="10" t="s">
        <v>53</v>
      </c>
      <c r="F10" s="128" t="s">
        <v>54</v>
      </c>
      <c r="G10" s="10" t="s">
        <v>55</v>
      </c>
      <c r="H10" s="10" t="s">
        <v>56</v>
      </c>
      <c r="I10" s="119" t="s">
        <v>266</v>
      </c>
      <c r="J10" s="67" t="s">
        <v>267</v>
      </c>
      <c r="K10" s="67" t="s">
        <v>268</v>
      </c>
    </row>
    <row r="11" spans="1:11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28">
        <v>6</v>
      </c>
      <c r="G11" s="10">
        <v>7</v>
      </c>
      <c r="H11" s="10">
        <v>8</v>
      </c>
      <c r="I11" s="128">
        <v>9</v>
      </c>
      <c r="J11" s="10">
        <v>10</v>
      </c>
      <c r="K11" s="10">
        <v>11</v>
      </c>
    </row>
    <row r="12" spans="1:11" s="49" customFormat="1" ht="18.75" customHeight="1">
      <c r="A12" s="244" t="s">
        <v>186</v>
      </c>
      <c r="B12" s="241" t="s">
        <v>11</v>
      </c>
      <c r="C12" s="238" t="s">
        <v>256</v>
      </c>
      <c r="D12" s="46" t="s">
        <v>81</v>
      </c>
      <c r="E12" s="47"/>
      <c r="F12" s="129"/>
      <c r="G12" s="47"/>
      <c r="H12" s="47"/>
      <c r="I12" s="181">
        <f>I13+I14</f>
        <v>2313.02</v>
      </c>
      <c r="J12" s="181">
        <f t="shared" ref="J12:K12" si="0">J13+J14</f>
        <v>2286.3000000000002</v>
      </c>
      <c r="K12" s="181">
        <f t="shared" si="0"/>
        <v>2286.3000000000002</v>
      </c>
    </row>
    <row r="13" spans="1:11" s="49" customFormat="1" ht="30" customHeight="1">
      <c r="A13" s="245"/>
      <c r="B13" s="242"/>
      <c r="C13" s="239"/>
      <c r="D13" s="50" t="s">
        <v>83</v>
      </c>
      <c r="E13" s="47"/>
      <c r="F13" s="129"/>
      <c r="G13" s="47"/>
      <c r="H13" s="47"/>
      <c r="I13" s="135" t="s">
        <v>220</v>
      </c>
      <c r="J13" s="48">
        <v>0</v>
      </c>
      <c r="K13" s="48">
        <v>0</v>
      </c>
    </row>
    <row r="14" spans="1:11" s="49" customFormat="1" ht="60" customHeight="1">
      <c r="A14" s="246"/>
      <c r="B14" s="243"/>
      <c r="C14" s="240"/>
      <c r="D14" s="50" t="s">
        <v>84</v>
      </c>
      <c r="E14" s="47"/>
      <c r="F14" s="129"/>
      <c r="G14" s="47"/>
      <c r="H14" s="47"/>
      <c r="I14" s="180">
        <v>2308.02</v>
      </c>
      <c r="J14" s="180">
        <f t="shared" ref="J14:K14" si="1">J15+J27</f>
        <v>2286.3000000000002</v>
      </c>
      <c r="K14" s="180">
        <f t="shared" si="1"/>
        <v>2286.3000000000002</v>
      </c>
    </row>
    <row r="15" spans="1:11" s="40" customFormat="1" ht="18" customHeight="1">
      <c r="A15" s="224" t="s">
        <v>187</v>
      </c>
      <c r="B15" s="225" t="s">
        <v>13</v>
      </c>
      <c r="C15" s="228" t="s">
        <v>97</v>
      </c>
      <c r="D15" s="38" t="s">
        <v>58</v>
      </c>
      <c r="E15" s="44"/>
      <c r="F15" s="130"/>
      <c r="G15" s="44"/>
      <c r="H15" s="44"/>
      <c r="I15" s="273">
        <v>2308.02</v>
      </c>
      <c r="J15" s="45">
        <v>2286.3000000000002</v>
      </c>
      <c r="K15" s="45">
        <v>2286.3000000000002</v>
      </c>
    </row>
    <row r="16" spans="1:11" s="40" customFormat="1" ht="30.75" customHeight="1">
      <c r="A16" s="224"/>
      <c r="B16" s="226"/>
      <c r="C16" s="229"/>
      <c r="D16" s="38" t="s">
        <v>82</v>
      </c>
      <c r="E16" s="44"/>
      <c r="F16" s="130"/>
      <c r="G16" s="44"/>
      <c r="H16" s="44"/>
      <c r="I16" s="136" t="s">
        <v>219</v>
      </c>
      <c r="J16" s="45">
        <f t="shared" ref="J16:K16" si="2">J22+J23+J24</f>
        <v>0</v>
      </c>
      <c r="K16" s="45">
        <f t="shared" si="2"/>
        <v>0</v>
      </c>
    </row>
    <row r="17" spans="1:12" s="40" customFormat="1" ht="16.5" customHeight="1">
      <c r="A17" s="224"/>
      <c r="B17" s="227"/>
      <c r="C17" s="230"/>
      <c r="D17" s="38" t="s">
        <v>84</v>
      </c>
      <c r="E17" s="44"/>
      <c r="F17" s="130"/>
      <c r="G17" s="44"/>
      <c r="H17" s="44"/>
      <c r="I17" s="274">
        <f>I19+I20+I21</f>
        <v>2308.02</v>
      </c>
      <c r="J17" s="39">
        <v>2286.3000000000002</v>
      </c>
      <c r="K17" s="39">
        <v>2286.3000000000002</v>
      </c>
    </row>
    <row r="18" spans="1:12" ht="21.75" customHeight="1">
      <c r="A18" s="236" t="s">
        <v>200</v>
      </c>
      <c r="B18" s="212" t="s">
        <v>26</v>
      </c>
      <c r="C18" s="234" t="s">
        <v>85</v>
      </c>
      <c r="D18" s="212" t="s">
        <v>84</v>
      </c>
      <c r="E18" s="33">
        <v>162</v>
      </c>
      <c r="F18" s="131" t="s">
        <v>218</v>
      </c>
      <c r="G18" s="33">
        <v>11100820</v>
      </c>
      <c r="H18" s="33">
        <v>111</v>
      </c>
      <c r="I18" s="137" t="s">
        <v>219</v>
      </c>
      <c r="J18" s="137">
        <v>0</v>
      </c>
      <c r="K18" s="137">
        <v>0</v>
      </c>
    </row>
    <row r="19" spans="1:12" ht="18.75" customHeight="1">
      <c r="A19" s="237"/>
      <c r="B19" s="213"/>
      <c r="C19" s="235"/>
      <c r="D19" s="213"/>
      <c r="E19" s="33">
        <v>162</v>
      </c>
      <c r="F19" s="131" t="s">
        <v>218</v>
      </c>
      <c r="G19" s="33">
        <v>1110000820</v>
      </c>
      <c r="H19" s="33">
        <v>111</v>
      </c>
      <c r="I19" s="137">
        <v>1510.3679999999999</v>
      </c>
      <c r="J19" s="137">
        <v>1510.3679999999999</v>
      </c>
      <c r="K19" s="137">
        <v>1510.3679999999999</v>
      </c>
    </row>
    <row r="20" spans="1:12" ht="17.25" customHeight="1">
      <c r="A20" s="237"/>
      <c r="B20" s="213"/>
      <c r="C20" s="235"/>
      <c r="D20" s="213"/>
      <c r="E20" s="33">
        <v>162</v>
      </c>
      <c r="F20" s="132" t="s">
        <v>218</v>
      </c>
      <c r="G20" s="33">
        <v>1110000820</v>
      </c>
      <c r="H20" s="33">
        <v>119</v>
      </c>
      <c r="I20" s="137">
        <v>456.13200000000001</v>
      </c>
      <c r="J20" s="137">
        <v>456.13200000000001</v>
      </c>
      <c r="K20" s="137">
        <v>456.13200000000001</v>
      </c>
    </row>
    <row r="21" spans="1:12" ht="17.25" customHeight="1">
      <c r="A21" s="237"/>
      <c r="B21" s="213"/>
      <c r="C21" s="235"/>
      <c r="D21" s="213"/>
      <c r="E21" s="33">
        <v>162</v>
      </c>
      <c r="F21" s="132" t="s">
        <v>218</v>
      </c>
      <c r="G21" s="33">
        <v>1110000820</v>
      </c>
      <c r="H21" s="33">
        <v>244</v>
      </c>
      <c r="I21" s="137">
        <v>341.52</v>
      </c>
      <c r="J21" s="137">
        <f t="shared" ref="J21:K21" si="3">252.6+47.1+4.2+15.9</f>
        <v>319.79999999999995</v>
      </c>
      <c r="K21" s="137">
        <f t="shared" si="3"/>
        <v>319.79999999999995</v>
      </c>
    </row>
    <row r="22" spans="1:12" ht="53.25" customHeight="1">
      <c r="A22" s="110" t="s">
        <v>201</v>
      </c>
      <c r="B22" s="34" t="s">
        <v>27</v>
      </c>
      <c r="C22" s="31" t="s">
        <v>98</v>
      </c>
      <c r="D22" s="37" t="s">
        <v>82</v>
      </c>
      <c r="E22" s="30">
        <v>162</v>
      </c>
      <c r="F22" s="32" t="s">
        <v>105</v>
      </c>
      <c r="G22" s="32" t="s">
        <v>106</v>
      </c>
      <c r="H22" s="30">
        <v>244</v>
      </c>
      <c r="I22" s="110" t="s">
        <v>219</v>
      </c>
      <c r="J22" s="35">
        <v>0</v>
      </c>
      <c r="K22" s="35">
        <v>0</v>
      </c>
    </row>
    <row r="23" spans="1:12" ht="30.75" customHeight="1">
      <c r="A23" s="109" t="s">
        <v>202</v>
      </c>
      <c r="B23" s="28" t="s">
        <v>92</v>
      </c>
      <c r="C23" s="31" t="s">
        <v>104</v>
      </c>
      <c r="D23" s="37" t="s">
        <v>82</v>
      </c>
      <c r="E23" s="30">
        <v>162</v>
      </c>
      <c r="F23" s="32" t="s">
        <v>105</v>
      </c>
      <c r="G23" s="32" t="s">
        <v>106</v>
      </c>
      <c r="H23" s="30">
        <v>244</v>
      </c>
      <c r="I23" s="110" t="s">
        <v>219</v>
      </c>
      <c r="J23" s="35">
        <v>0</v>
      </c>
      <c r="K23" s="35">
        <v>0</v>
      </c>
    </row>
    <row r="24" spans="1:12" ht="40.5" customHeight="1">
      <c r="A24" s="109" t="s">
        <v>203</v>
      </c>
      <c r="B24" s="28" t="s">
        <v>93</v>
      </c>
      <c r="C24" s="31" t="s">
        <v>99</v>
      </c>
      <c r="D24" s="37" t="s">
        <v>82</v>
      </c>
      <c r="E24" s="30">
        <v>162</v>
      </c>
      <c r="F24" s="32" t="s">
        <v>105</v>
      </c>
      <c r="G24" s="32" t="s">
        <v>106</v>
      </c>
      <c r="H24" s="30">
        <v>244</v>
      </c>
      <c r="I24" s="110" t="s">
        <v>219</v>
      </c>
      <c r="J24" s="35">
        <v>0</v>
      </c>
      <c r="K24" s="35">
        <v>0</v>
      </c>
    </row>
    <row r="25" spans="1:12" ht="15" customHeight="1">
      <c r="A25" s="236" t="s">
        <v>188</v>
      </c>
      <c r="B25" s="225" t="s">
        <v>86</v>
      </c>
      <c r="C25" s="225" t="s">
        <v>87</v>
      </c>
      <c r="D25" s="43" t="s">
        <v>81</v>
      </c>
      <c r="E25" s="41"/>
      <c r="F25" s="42"/>
      <c r="G25" s="42"/>
      <c r="H25" s="41"/>
      <c r="I25" s="177" t="s">
        <v>220</v>
      </c>
      <c r="J25" s="39">
        <v>0</v>
      </c>
      <c r="K25" s="39">
        <v>0</v>
      </c>
      <c r="L25" s="29"/>
    </row>
    <row r="26" spans="1:12" ht="33" customHeight="1">
      <c r="A26" s="237"/>
      <c r="B26" s="226"/>
      <c r="C26" s="226"/>
      <c r="D26" s="38" t="s">
        <v>83</v>
      </c>
      <c r="E26" s="41"/>
      <c r="F26" s="42"/>
      <c r="G26" s="42"/>
      <c r="H26" s="41"/>
      <c r="I26" s="126" t="s">
        <v>220</v>
      </c>
      <c r="J26" s="39">
        <v>0</v>
      </c>
      <c r="K26" s="39">
        <v>0</v>
      </c>
      <c r="L26" s="29"/>
    </row>
    <row r="27" spans="1:12" s="40" customFormat="1" ht="18" customHeight="1">
      <c r="A27" s="247"/>
      <c r="B27" s="227"/>
      <c r="C27" s="227"/>
      <c r="D27" s="38" t="s">
        <v>84</v>
      </c>
      <c r="E27" s="38"/>
      <c r="F27" s="133"/>
      <c r="G27" s="38"/>
      <c r="H27" s="38"/>
      <c r="I27" s="177" t="s">
        <v>219</v>
      </c>
      <c r="J27" s="39">
        <v>0</v>
      </c>
      <c r="K27" s="39">
        <v>0</v>
      </c>
    </row>
    <row r="28" spans="1:12" ht="41.25" customHeight="1">
      <c r="A28" s="109" t="s">
        <v>204</v>
      </c>
      <c r="B28" s="28" t="s">
        <v>101</v>
      </c>
      <c r="C28" s="36" t="s">
        <v>95</v>
      </c>
      <c r="D28" s="36" t="s">
        <v>84</v>
      </c>
      <c r="E28" s="34">
        <v>162</v>
      </c>
      <c r="F28" s="131" t="s">
        <v>218</v>
      </c>
      <c r="G28" s="34">
        <v>11100820</v>
      </c>
      <c r="H28" s="34">
        <v>244</v>
      </c>
      <c r="I28" s="110" t="s">
        <v>219</v>
      </c>
      <c r="J28" s="35">
        <v>0</v>
      </c>
      <c r="K28" s="35">
        <v>0</v>
      </c>
    </row>
    <row r="29" spans="1:12" ht="30" customHeight="1">
      <c r="A29" s="109" t="s">
        <v>205</v>
      </c>
      <c r="B29" s="28" t="s">
        <v>102</v>
      </c>
      <c r="C29" s="31" t="s">
        <v>91</v>
      </c>
      <c r="D29" s="31" t="s">
        <v>96</v>
      </c>
      <c r="E29" s="30">
        <v>162</v>
      </c>
      <c r="F29" s="32" t="s">
        <v>105</v>
      </c>
      <c r="G29" s="32" t="s">
        <v>106</v>
      </c>
      <c r="H29" s="30">
        <v>244</v>
      </c>
      <c r="I29" s="110" t="s">
        <v>219</v>
      </c>
      <c r="J29" s="35">
        <v>0</v>
      </c>
      <c r="K29" s="35">
        <v>0</v>
      </c>
    </row>
    <row r="30" spans="1:12" ht="29.25" customHeight="1">
      <c r="A30" s="139" t="s">
        <v>206</v>
      </c>
      <c r="B30" s="28" t="s">
        <v>103</v>
      </c>
      <c r="C30" s="31" t="s">
        <v>94</v>
      </c>
      <c r="D30" s="31" t="s">
        <v>96</v>
      </c>
      <c r="E30" s="30">
        <v>162</v>
      </c>
      <c r="F30" s="32" t="s">
        <v>105</v>
      </c>
      <c r="G30" s="32" t="s">
        <v>107</v>
      </c>
      <c r="H30" s="30">
        <v>244</v>
      </c>
      <c r="I30" s="110" t="s">
        <v>220</v>
      </c>
      <c r="J30" s="35">
        <v>0</v>
      </c>
      <c r="K30" s="35">
        <v>0</v>
      </c>
    </row>
    <row r="31" spans="1:12" ht="52.5" customHeight="1">
      <c r="A31" s="179" t="s">
        <v>234</v>
      </c>
      <c r="B31" s="178" t="s">
        <v>270</v>
      </c>
      <c r="C31" s="169" t="s">
        <v>100</v>
      </c>
      <c r="D31" s="167" t="s">
        <v>82</v>
      </c>
      <c r="E31" s="170">
        <v>162</v>
      </c>
      <c r="F31" s="171" t="s">
        <v>105</v>
      </c>
      <c r="G31" s="171" t="s">
        <v>106</v>
      </c>
      <c r="H31" s="170">
        <v>244</v>
      </c>
      <c r="I31" s="168" t="s">
        <v>219</v>
      </c>
      <c r="J31" s="172">
        <v>0</v>
      </c>
      <c r="K31" s="172">
        <v>0</v>
      </c>
    </row>
    <row r="32" spans="1:12" ht="3.75" customHeight="1">
      <c r="A32" s="173"/>
      <c r="B32" s="174"/>
      <c r="C32" s="174"/>
      <c r="D32" s="174"/>
      <c r="E32" s="174"/>
      <c r="F32" s="175"/>
      <c r="G32" s="174"/>
      <c r="H32" s="174"/>
      <c r="I32" s="175"/>
      <c r="J32" s="174"/>
      <c r="K32" s="176"/>
    </row>
    <row r="33" spans="1:11" ht="15.75" customHeight="1">
      <c r="A33" s="222" t="s">
        <v>88</v>
      </c>
      <c r="B33" s="222"/>
      <c r="C33" s="222"/>
      <c r="D33" s="222"/>
      <c r="E33" s="222"/>
      <c r="F33" s="222"/>
      <c r="G33" s="222"/>
      <c r="H33" s="222"/>
      <c r="I33" s="222"/>
      <c r="J33" s="222"/>
      <c r="K33" s="222"/>
    </row>
    <row r="34" spans="1:11" ht="18.75">
      <c r="A34" s="223"/>
      <c r="B34" s="223"/>
      <c r="C34" s="223"/>
      <c r="D34" s="223"/>
      <c r="E34" s="223"/>
      <c r="F34" s="223"/>
      <c r="G34" s="223"/>
      <c r="H34" s="223"/>
      <c r="I34" s="223"/>
      <c r="J34" s="223"/>
      <c r="K34" s="223"/>
    </row>
    <row r="35" spans="1:11">
      <c r="A35" s="21"/>
      <c r="B35"/>
      <c r="C35"/>
      <c r="D35"/>
      <c r="E35"/>
      <c r="F35" s="134"/>
      <c r="G35"/>
      <c r="H35"/>
      <c r="I35" s="134"/>
      <c r="J35"/>
      <c r="K35"/>
    </row>
    <row r="36" spans="1:11">
      <c r="A36" s="21"/>
      <c r="B36"/>
      <c r="C36"/>
      <c r="D36"/>
      <c r="E36"/>
      <c r="F36" s="134"/>
      <c r="G36"/>
      <c r="H36"/>
      <c r="I36" s="134"/>
      <c r="J36"/>
      <c r="K36"/>
    </row>
    <row r="37" spans="1:11">
      <c r="A37" s="21"/>
      <c r="B37"/>
      <c r="C37"/>
      <c r="D37"/>
      <c r="E37"/>
      <c r="F37" s="134"/>
      <c r="G37"/>
      <c r="H37"/>
      <c r="I37" s="134"/>
      <c r="J37"/>
      <c r="K37"/>
    </row>
  </sheetData>
  <mergeCells count="28">
    <mergeCell ref="A33:K33"/>
    <mergeCell ref="A34:K34"/>
    <mergeCell ref="A9:A10"/>
    <mergeCell ref="A15:A17"/>
    <mergeCell ref="B15:B17"/>
    <mergeCell ref="C15:C17"/>
    <mergeCell ref="I9:K9"/>
    <mergeCell ref="C18:C21"/>
    <mergeCell ref="B18:B21"/>
    <mergeCell ref="A18:A21"/>
    <mergeCell ref="C12:C14"/>
    <mergeCell ref="B12:B14"/>
    <mergeCell ref="A12:A14"/>
    <mergeCell ref="B25:B27"/>
    <mergeCell ref="C25:C27"/>
    <mergeCell ref="A25:A27"/>
    <mergeCell ref="A1:K1"/>
    <mergeCell ref="A2:K2"/>
    <mergeCell ref="A3:K3"/>
    <mergeCell ref="A5:K5"/>
    <mergeCell ref="A6:K6"/>
    <mergeCell ref="D18:D21"/>
    <mergeCell ref="A7:H7"/>
    <mergeCell ref="A8:K8"/>
    <mergeCell ref="B9:B10"/>
    <mergeCell ref="C9:C10"/>
    <mergeCell ref="D9:D10"/>
    <mergeCell ref="E9:H9"/>
  </mergeCells>
  <printOptions horizontalCentered="1" verticalCentered="1"/>
  <pageMargins left="0.31496062992125984" right="0.31496062992125984" top="0.74803149606299213" bottom="0.39370078740157483" header="0" footer="0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21"/>
  <sheetViews>
    <sheetView view="pageBreakPreview" zoomScale="120" zoomScaleSheetLayoutView="120" workbookViewId="0">
      <selection activeCell="A18" sqref="A18:G18"/>
    </sheetView>
  </sheetViews>
  <sheetFormatPr defaultColWidth="13.85546875" defaultRowHeight="15.75"/>
  <cols>
    <col min="1" max="1" width="4.85546875" style="3" customWidth="1"/>
    <col min="2" max="2" width="42.7109375" style="3" customWidth="1"/>
    <col min="3" max="3" width="8.140625" style="3" customWidth="1"/>
    <col min="4" max="4" width="15.140625" style="3" customWidth="1"/>
    <col min="5" max="5" width="14.140625" style="3" customWidth="1"/>
    <col min="6" max="6" width="13.85546875" style="3"/>
    <col min="7" max="7" width="20.140625" style="3" customWidth="1"/>
    <col min="8" max="16384" width="13.85546875" style="3"/>
  </cols>
  <sheetData>
    <row r="1" spans="1:7" s="51" customFormat="1">
      <c r="A1" s="254" t="s">
        <v>60</v>
      </c>
      <c r="B1" s="254"/>
      <c r="C1" s="254"/>
      <c r="D1" s="254"/>
      <c r="E1" s="254"/>
      <c r="F1" s="254"/>
      <c r="G1" s="254"/>
    </row>
    <row r="2" spans="1:7" s="51" customFormat="1">
      <c r="A2" s="254" t="s">
        <v>144</v>
      </c>
      <c r="B2" s="254"/>
      <c r="C2" s="254"/>
      <c r="D2" s="254"/>
      <c r="E2" s="254"/>
      <c r="F2" s="254"/>
      <c r="G2" s="254"/>
    </row>
    <row r="3" spans="1:7" s="51" customFormat="1">
      <c r="A3" s="254" t="s">
        <v>90</v>
      </c>
      <c r="B3" s="254"/>
      <c r="C3" s="254"/>
      <c r="D3" s="254"/>
      <c r="E3" s="254"/>
      <c r="F3" s="254"/>
      <c r="G3" s="254"/>
    </row>
    <row r="4" spans="1:7">
      <c r="A4" s="1"/>
    </row>
    <row r="5" spans="1:7">
      <c r="A5" s="1"/>
    </row>
    <row r="6" spans="1:7">
      <c r="A6" s="253" t="s">
        <v>16</v>
      </c>
      <c r="B6" s="253"/>
      <c r="C6" s="253"/>
      <c r="D6" s="253"/>
      <c r="E6" s="253"/>
      <c r="F6" s="253"/>
      <c r="G6" s="253"/>
    </row>
    <row r="7" spans="1:7" ht="6" customHeight="1">
      <c r="A7" s="81"/>
      <c r="B7" s="81"/>
      <c r="C7" s="81"/>
      <c r="D7" s="81"/>
      <c r="E7" s="81"/>
      <c r="F7" s="81"/>
      <c r="G7" s="81"/>
    </row>
    <row r="8" spans="1:7">
      <c r="A8" s="253" t="s">
        <v>150</v>
      </c>
      <c r="B8" s="253"/>
      <c r="C8" s="253"/>
      <c r="D8" s="253"/>
      <c r="E8" s="253"/>
      <c r="F8" s="253"/>
      <c r="G8" s="253"/>
    </row>
    <row r="9" spans="1:7">
      <c r="A9" s="253" t="s">
        <v>147</v>
      </c>
      <c r="B9" s="253"/>
      <c r="C9" s="253"/>
      <c r="D9" s="253"/>
      <c r="E9" s="253"/>
      <c r="F9" s="253"/>
      <c r="G9" s="253"/>
    </row>
    <row r="10" spans="1:7" ht="6" customHeight="1">
      <c r="A10" s="22"/>
    </row>
    <row r="11" spans="1:7">
      <c r="A11" s="251" t="s">
        <v>109</v>
      </c>
      <c r="B11" s="251"/>
      <c r="C11" s="251"/>
      <c r="D11" s="251"/>
      <c r="E11" s="251"/>
      <c r="F11" s="251"/>
      <c r="G11" s="251"/>
    </row>
    <row r="12" spans="1:7" ht="17.25" customHeight="1">
      <c r="A12" s="252" t="s">
        <v>3</v>
      </c>
      <c r="B12" s="252" t="s">
        <v>62</v>
      </c>
      <c r="C12" s="252" t="s">
        <v>69</v>
      </c>
      <c r="D12" s="252"/>
      <c r="E12" s="252"/>
      <c r="F12" s="252"/>
      <c r="G12" s="252"/>
    </row>
    <row r="13" spans="1:7" ht="15.75" customHeight="1">
      <c r="A13" s="252"/>
      <c r="B13" s="252"/>
      <c r="C13" s="252" t="s">
        <v>58</v>
      </c>
      <c r="D13" s="252" t="s">
        <v>57</v>
      </c>
      <c r="E13" s="252"/>
      <c r="F13" s="252"/>
      <c r="G13" s="252"/>
    </row>
    <row r="14" spans="1:7" ht="31.5">
      <c r="A14" s="252"/>
      <c r="B14" s="252"/>
      <c r="C14" s="252"/>
      <c r="D14" s="24" t="s">
        <v>63</v>
      </c>
      <c r="E14" s="24" t="s">
        <v>64</v>
      </c>
      <c r="F14" s="24" t="s">
        <v>65</v>
      </c>
      <c r="G14" s="24" t="s">
        <v>66</v>
      </c>
    </row>
    <row r="15" spans="1:7">
      <c r="A15" s="16">
        <v>1</v>
      </c>
      <c r="B15" s="16">
        <v>2</v>
      </c>
      <c r="C15" s="16">
        <v>3</v>
      </c>
      <c r="D15" s="16">
        <v>4</v>
      </c>
      <c r="E15" s="16">
        <v>5</v>
      </c>
      <c r="F15" s="16">
        <v>6</v>
      </c>
      <c r="G15" s="16">
        <v>7</v>
      </c>
    </row>
    <row r="16" spans="1:7">
      <c r="A16" s="17">
        <v>1</v>
      </c>
      <c r="B16" s="14" t="s">
        <v>146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</row>
    <row r="17" spans="1:7">
      <c r="A17" s="17">
        <v>2</v>
      </c>
      <c r="B17" s="14" t="s">
        <v>67</v>
      </c>
      <c r="C17" s="76">
        <v>0</v>
      </c>
      <c r="D17" s="76">
        <v>0</v>
      </c>
      <c r="E17" s="76">
        <v>0</v>
      </c>
      <c r="F17" s="76">
        <v>0</v>
      </c>
      <c r="G17" s="76">
        <v>0</v>
      </c>
    </row>
    <row r="18" spans="1:7" ht="42.75" customHeight="1">
      <c r="A18" s="248" t="s">
        <v>254</v>
      </c>
      <c r="B18" s="248"/>
      <c r="C18" s="248"/>
      <c r="D18" s="248"/>
      <c r="E18" s="248"/>
      <c r="F18" s="248"/>
      <c r="G18" s="248"/>
    </row>
    <row r="19" spans="1:7">
      <c r="A19" s="82"/>
      <c r="B19" s="82"/>
      <c r="C19" s="82"/>
      <c r="D19" s="82"/>
      <c r="E19" s="82"/>
      <c r="F19" s="82"/>
      <c r="G19" s="82"/>
    </row>
    <row r="20" spans="1:7" ht="41.25" customHeight="1">
      <c r="A20" s="249" t="s">
        <v>170</v>
      </c>
      <c r="B20" s="249"/>
      <c r="C20" s="249"/>
      <c r="D20" s="249"/>
      <c r="E20" s="249"/>
      <c r="F20" s="250" t="s">
        <v>171</v>
      </c>
      <c r="G20" s="250"/>
    </row>
    <row r="21" spans="1:7">
      <c r="A21" s="3" t="s">
        <v>120</v>
      </c>
    </row>
  </sheetData>
  <mergeCells count="15">
    <mergeCell ref="A9:G9"/>
    <mergeCell ref="A1:G1"/>
    <mergeCell ref="A2:G2"/>
    <mergeCell ref="A3:G3"/>
    <mergeCell ref="A6:G6"/>
    <mergeCell ref="A8:G8"/>
    <mergeCell ref="A18:G18"/>
    <mergeCell ref="A20:E20"/>
    <mergeCell ref="F20:G20"/>
    <mergeCell ref="A11:G11"/>
    <mergeCell ref="A12:A14"/>
    <mergeCell ref="B12:B14"/>
    <mergeCell ref="C12:G12"/>
    <mergeCell ref="C13:C14"/>
    <mergeCell ref="D13:G13"/>
  </mergeCells>
  <pageMargins left="0.31496062992125984" right="0.31496062992125984" top="0.74803149606299213" bottom="0.74803149606299213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L20"/>
  <sheetViews>
    <sheetView view="pageBreakPreview" zoomScale="120" zoomScaleSheetLayoutView="120" workbookViewId="0">
      <selection activeCell="A18" sqref="A18:L18"/>
    </sheetView>
  </sheetViews>
  <sheetFormatPr defaultColWidth="13.85546875" defaultRowHeight="15.75"/>
  <cols>
    <col min="1" max="1" width="4.85546875" style="3" customWidth="1"/>
    <col min="2" max="2" width="27.42578125" style="3" customWidth="1"/>
    <col min="3" max="3" width="8.140625" style="3" customWidth="1"/>
    <col min="4" max="4" width="9" style="3" customWidth="1"/>
    <col min="5" max="5" width="10.5703125" style="3" customWidth="1"/>
    <col min="6" max="6" width="13.85546875" style="3"/>
    <col min="7" max="7" width="12" style="3" customWidth="1"/>
    <col min="8" max="8" width="7.28515625" style="3" customWidth="1"/>
    <col min="9" max="9" width="8.7109375" style="3" customWidth="1"/>
    <col min="10" max="10" width="9.140625" style="3" customWidth="1"/>
    <col min="11" max="11" width="14.5703125" style="3" customWidth="1"/>
    <col min="12" max="12" width="12.42578125" style="3" customWidth="1"/>
    <col min="13" max="16384" width="13.85546875" style="3"/>
  </cols>
  <sheetData>
    <row r="1" spans="1:12" s="51" customFormat="1">
      <c r="A1" s="221" t="s">
        <v>68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</row>
    <row r="2" spans="1:12" s="51" customFormat="1">
      <c r="A2" s="221" t="s">
        <v>89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</row>
    <row r="3" spans="1:12" s="51" customFormat="1">
      <c r="A3" s="221" t="s">
        <v>90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</row>
    <row r="4" spans="1:12">
      <c r="A4" s="1"/>
    </row>
    <row r="5" spans="1:12">
      <c r="A5" s="1"/>
    </row>
    <row r="6" spans="1:12">
      <c r="A6" s="255" t="s">
        <v>16</v>
      </c>
      <c r="B6" s="255"/>
      <c r="C6" s="255"/>
      <c r="D6" s="255"/>
      <c r="E6" s="255"/>
      <c r="F6" s="255"/>
      <c r="G6" s="255"/>
      <c r="H6" s="255"/>
      <c r="I6" s="255"/>
      <c r="J6" s="255"/>
      <c r="K6" s="255"/>
      <c r="L6" s="255"/>
    </row>
    <row r="7" spans="1:12">
      <c r="A7" s="255" t="s">
        <v>151</v>
      </c>
      <c r="B7" s="255"/>
      <c r="C7" s="255"/>
      <c r="D7" s="255"/>
      <c r="E7" s="255"/>
      <c r="F7" s="255"/>
      <c r="G7" s="255"/>
      <c r="H7" s="255"/>
      <c r="I7" s="255"/>
      <c r="J7" s="255"/>
      <c r="K7" s="255"/>
      <c r="L7" s="255"/>
    </row>
    <row r="8" spans="1:12">
      <c r="A8" s="255" t="s">
        <v>61</v>
      </c>
      <c r="B8" s="255"/>
      <c r="C8" s="255"/>
      <c r="D8" s="255"/>
      <c r="E8" s="255"/>
      <c r="F8" s="255"/>
      <c r="G8" s="255"/>
      <c r="H8" s="255"/>
      <c r="I8" s="255"/>
      <c r="J8" s="255"/>
      <c r="K8" s="255"/>
      <c r="L8" s="255"/>
    </row>
    <row r="9" spans="1:12">
      <c r="A9" s="22"/>
    </row>
    <row r="10" spans="1:12">
      <c r="A10" s="251" t="s">
        <v>39</v>
      </c>
      <c r="B10" s="251"/>
      <c r="C10" s="251"/>
      <c r="D10" s="251"/>
      <c r="E10" s="251"/>
      <c r="F10" s="251"/>
      <c r="G10" s="251"/>
      <c r="H10" s="251"/>
      <c r="I10" s="251"/>
      <c r="J10" s="251"/>
      <c r="K10" s="251"/>
      <c r="L10" s="251"/>
    </row>
    <row r="11" spans="1:12" ht="17.25" customHeight="1">
      <c r="A11" s="256" t="s">
        <v>3</v>
      </c>
      <c r="B11" s="256" t="s">
        <v>62</v>
      </c>
      <c r="C11" s="256" t="s">
        <v>173</v>
      </c>
      <c r="D11" s="256"/>
      <c r="E11" s="256"/>
      <c r="F11" s="256"/>
      <c r="G11" s="256"/>
      <c r="H11" s="256" t="s">
        <v>221</v>
      </c>
      <c r="I11" s="256"/>
      <c r="J11" s="256"/>
      <c r="K11" s="256"/>
      <c r="L11" s="256"/>
    </row>
    <row r="12" spans="1:12">
      <c r="A12" s="256"/>
      <c r="B12" s="256"/>
      <c r="C12" s="256" t="s">
        <v>58</v>
      </c>
      <c r="D12" s="256" t="s">
        <v>57</v>
      </c>
      <c r="E12" s="256"/>
      <c r="F12" s="256"/>
      <c r="G12" s="256"/>
      <c r="H12" s="256" t="s">
        <v>58</v>
      </c>
      <c r="I12" s="256" t="s">
        <v>57</v>
      </c>
      <c r="J12" s="256"/>
      <c r="K12" s="256"/>
      <c r="L12" s="256"/>
    </row>
    <row r="13" spans="1:12" ht="47.25">
      <c r="A13" s="256"/>
      <c r="B13" s="256"/>
      <c r="C13" s="256"/>
      <c r="D13" s="111" t="s">
        <v>63</v>
      </c>
      <c r="E13" s="111" t="s">
        <v>64</v>
      </c>
      <c r="F13" s="111" t="s">
        <v>65</v>
      </c>
      <c r="G13" s="111" t="s">
        <v>66</v>
      </c>
      <c r="H13" s="256"/>
      <c r="I13" s="111" t="s">
        <v>63</v>
      </c>
      <c r="J13" s="111" t="s">
        <v>64</v>
      </c>
      <c r="K13" s="111" t="s">
        <v>65</v>
      </c>
      <c r="L13" s="111" t="s">
        <v>66</v>
      </c>
    </row>
    <row r="14" spans="1:12">
      <c r="A14" s="52">
        <v>1</v>
      </c>
      <c r="B14" s="52">
        <v>2</v>
      </c>
      <c r="C14" s="52">
        <v>3</v>
      </c>
      <c r="D14" s="52">
        <v>4</v>
      </c>
      <c r="E14" s="52">
        <v>5</v>
      </c>
      <c r="F14" s="52">
        <v>6</v>
      </c>
      <c r="G14" s="52">
        <v>7</v>
      </c>
      <c r="H14" s="52">
        <v>8</v>
      </c>
      <c r="I14" s="52">
        <v>9</v>
      </c>
      <c r="J14" s="52">
        <v>10</v>
      </c>
      <c r="K14" s="52">
        <v>11</v>
      </c>
      <c r="L14" s="52">
        <v>12</v>
      </c>
    </row>
    <row r="15" spans="1:12">
      <c r="A15" s="112">
        <v>1</v>
      </c>
      <c r="B15" s="113" t="s">
        <v>146</v>
      </c>
      <c r="C15" s="97">
        <v>0</v>
      </c>
      <c r="D15" s="97">
        <v>0</v>
      </c>
      <c r="E15" s="97">
        <v>0</v>
      </c>
      <c r="F15" s="97">
        <v>0</v>
      </c>
      <c r="G15" s="97">
        <v>0</v>
      </c>
      <c r="H15" s="97">
        <v>0</v>
      </c>
      <c r="I15" s="97">
        <v>0</v>
      </c>
      <c r="J15" s="97">
        <v>0</v>
      </c>
      <c r="K15" s="97">
        <v>0</v>
      </c>
      <c r="L15" s="97">
        <v>0</v>
      </c>
    </row>
    <row r="16" spans="1:12">
      <c r="A16" s="112">
        <v>2</v>
      </c>
      <c r="B16" s="113" t="s">
        <v>67</v>
      </c>
      <c r="C16" s="97">
        <v>0</v>
      </c>
      <c r="D16" s="97">
        <v>0</v>
      </c>
      <c r="E16" s="97">
        <v>0</v>
      </c>
      <c r="F16" s="97">
        <v>0</v>
      </c>
      <c r="G16" s="97">
        <v>0</v>
      </c>
      <c r="H16" s="97">
        <v>0</v>
      </c>
      <c r="I16" s="97">
        <v>0</v>
      </c>
      <c r="J16" s="111">
        <v>0</v>
      </c>
      <c r="K16" s="111">
        <v>0</v>
      </c>
      <c r="L16" s="111">
        <v>0</v>
      </c>
    </row>
    <row r="17" spans="1:12">
      <c r="A17" s="114"/>
      <c r="B17" s="115"/>
      <c r="C17" s="116"/>
      <c r="D17" s="116"/>
      <c r="E17" s="116"/>
      <c r="F17" s="116"/>
      <c r="G17" s="116"/>
      <c r="H17" s="116"/>
      <c r="I17" s="116"/>
      <c r="J17" s="117"/>
      <c r="K17" s="117"/>
      <c r="L17" s="117"/>
    </row>
    <row r="18" spans="1:12" ht="42.75" customHeight="1">
      <c r="A18" s="259" t="s">
        <v>255</v>
      </c>
      <c r="B18" s="259"/>
      <c r="C18" s="259"/>
      <c r="D18" s="259"/>
      <c r="E18" s="259"/>
      <c r="F18" s="259"/>
      <c r="G18" s="259"/>
      <c r="H18" s="259"/>
      <c r="I18" s="259"/>
      <c r="J18" s="259"/>
      <c r="K18" s="259"/>
      <c r="L18" s="259"/>
    </row>
    <row r="19" spans="1:12">
      <c r="A19" s="82"/>
      <c r="B19" s="82"/>
      <c r="C19" s="82"/>
      <c r="D19" s="82"/>
      <c r="E19" s="82"/>
      <c r="F19" s="82"/>
      <c r="G19" s="82"/>
    </row>
    <row r="20" spans="1:12" ht="41.25" customHeight="1">
      <c r="A20" s="258" t="s">
        <v>172</v>
      </c>
      <c r="B20" s="258"/>
      <c r="C20" s="258"/>
      <c r="D20" s="258"/>
      <c r="E20" s="258"/>
      <c r="F20" s="258"/>
      <c r="G20" s="258"/>
      <c r="H20" s="258"/>
      <c r="I20" s="258"/>
      <c r="J20" s="257" t="s">
        <v>171</v>
      </c>
      <c r="K20" s="257"/>
      <c r="L20" s="257"/>
    </row>
  </sheetData>
  <mergeCells count="18">
    <mergeCell ref="J20:L20"/>
    <mergeCell ref="A20:I20"/>
    <mergeCell ref="A18:L18"/>
    <mergeCell ref="A1:L1"/>
    <mergeCell ref="A2:L2"/>
    <mergeCell ref="A3:L3"/>
    <mergeCell ref="A6:L6"/>
    <mergeCell ref="A7:L7"/>
    <mergeCell ref="A8:L8"/>
    <mergeCell ref="A10:L10"/>
    <mergeCell ref="A11:A13"/>
    <mergeCell ref="B11:B13"/>
    <mergeCell ref="C11:G11"/>
    <mergeCell ref="H11:L11"/>
    <mergeCell ref="C12:C13"/>
    <mergeCell ref="D12:G12"/>
    <mergeCell ref="H12:H13"/>
    <mergeCell ref="I12:L12"/>
  </mergeCells>
  <pageMargins left="0.31496062992125984" right="0.31496062992125984" top="0.74803149606299213" bottom="0.74803149606299213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48"/>
  <sheetViews>
    <sheetView view="pageBreakPreview" topLeftCell="A13" zoomScale="90" zoomScaleSheetLayoutView="90" workbookViewId="0">
      <selection activeCell="D38" sqref="D38"/>
    </sheetView>
  </sheetViews>
  <sheetFormatPr defaultColWidth="13.85546875" defaultRowHeight="15.75"/>
  <cols>
    <col min="1" max="1" width="4.28515625" style="3" customWidth="1"/>
    <col min="2" max="2" width="62.140625" style="3" customWidth="1"/>
    <col min="3" max="3" width="14.28515625" style="3" customWidth="1"/>
    <col min="4" max="4" width="18.85546875" style="3" customWidth="1"/>
    <col min="5" max="5" width="19.42578125" style="3" customWidth="1"/>
    <col min="6" max="6" width="24.7109375" style="3" customWidth="1"/>
    <col min="7" max="16384" width="13.85546875" style="3"/>
  </cols>
  <sheetData>
    <row r="1" spans="1:8" ht="14.25" customHeight="1">
      <c r="A1" s="221" t="s">
        <v>80</v>
      </c>
      <c r="B1" s="221"/>
      <c r="C1" s="221"/>
      <c r="D1" s="221"/>
      <c r="E1" s="221"/>
      <c r="F1" s="221"/>
      <c r="G1" s="23"/>
      <c r="H1" s="23"/>
    </row>
    <row r="2" spans="1:8">
      <c r="A2" s="221" t="s">
        <v>89</v>
      </c>
      <c r="B2" s="221"/>
      <c r="C2" s="221"/>
      <c r="D2" s="221"/>
      <c r="E2" s="221"/>
      <c r="F2" s="221"/>
      <c r="G2" s="23"/>
      <c r="H2" s="23"/>
    </row>
    <row r="3" spans="1:8">
      <c r="A3" s="221" t="s">
        <v>108</v>
      </c>
      <c r="B3" s="221"/>
      <c r="C3" s="221"/>
      <c r="D3" s="221"/>
      <c r="E3" s="221"/>
      <c r="F3" s="221"/>
      <c r="G3" s="23"/>
      <c r="H3" s="23"/>
    </row>
    <row r="4" spans="1:8" ht="15" customHeight="1">
      <c r="A4" s="23"/>
      <c r="B4" s="23"/>
      <c r="C4" s="23"/>
      <c r="D4" s="23"/>
      <c r="E4" s="23"/>
      <c r="F4" s="23"/>
      <c r="G4" s="23"/>
      <c r="H4" s="23"/>
    </row>
    <row r="5" spans="1:8">
      <c r="A5" s="187" t="s">
        <v>257</v>
      </c>
      <c r="B5" s="187"/>
      <c r="C5" s="187"/>
      <c r="D5" s="187"/>
      <c r="E5" s="187"/>
      <c r="F5" s="187"/>
      <c r="G5" s="15"/>
      <c r="H5" s="15"/>
    </row>
    <row r="6" spans="1:8">
      <c r="A6" s="187" t="s">
        <v>260</v>
      </c>
      <c r="B6" s="187"/>
      <c r="C6" s="187"/>
      <c r="D6" s="187"/>
      <c r="E6" s="187"/>
      <c r="F6" s="187"/>
      <c r="G6" s="15"/>
      <c r="H6" s="15"/>
    </row>
    <row r="7" spans="1:8">
      <c r="A7" s="187" t="s">
        <v>258</v>
      </c>
      <c r="B7" s="187"/>
      <c r="C7" s="187"/>
      <c r="D7" s="187"/>
      <c r="E7" s="187"/>
      <c r="F7" s="187"/>
      <c r="G7" s="15"/>
      <c r="H7" s="15"/>
    </row>
    <row r="8" spans="1:8">
      <c r="A8" s="187" t="s">
        <v>259</v>
      </c>
      <c r="B8" s="187"/>
      <c r="C8" s="187"/>
      <c r="D8" s="187"/>
      <c r="E8" s="187"/>
      <c r="F8" s="187"/>
      <c r="G8" s="15"/>
      <c r="H8" s="15"/>
    </row>
    <row r="9" spans="1:8">
      <c r="A9" s="261" t="s">
        <v>109</v>
      </c>
      <c r="B9" s="261"/>
      <c r="C9" s="261"/>
      <c r="D9" s="261"/>
      <c r="E9" s="261"/>
      <c r="F9" s="261"/>
      <c r="G9" s="15"/>
      <c r="H9" s="15"/>
    </row>
    <row r="10" spans="1:8" ht="14.25" customHeight="1">
      <c r="A10" s="262" t="s">
        <v>3</v>
      </c>
      <c r="B10" s="262" t="s">
        <v>70</v>
      </c>
      <c r="C10" s="265" t="s">
        <v>71</v>
      </c>
      <c r="D10" s="265"/>
      <c r="E10" s="265"/>
      <c r="F10" s="265"/>
    </row>
    <row r="11" spans="1:8" ht="15.75" customHeight="1">
      <c r="A11" s="263"/>
      <c r="B11" s="263"/>
      <c r="C11" s="265" t="s">
        <v>58</v>
      </c>
      <c r="D11" s="265" t="s">
        <v>72</v>
      </c>
      <c r="E11" s="265"/>
      <c r="F11" s="265"/>
    </row>
    <row r="12" spans="1:8" ht="75.75" customHeight="1">
      <c r="A12" s="264"/>
      <c r="B12" s="264"/>
      <c r="C12" s="265"/>
      <c r="D12" s="25" t="s">
        <v>269</v>
      </c>
      <c r="E12" s="26" t="s">
        <v>264</v>
      </c>
      <c r="F12" s="27" t="s">
        <v>265</v>
      </c>
      <c r="G12" s="18"/>
      <c r="H12" s="18"/>
    </row>
    <row r="13" spans="1:8">
      <c r="A13" s="53">
        <v>1</v>
      </c>
      <c r="B13" s="53">
        <v>2</v>
      </c>
      <c r="C13" s="53">
        <v>3</v>
      </c>
      <c r="D13" s="53">
        <v>4</v>
      </c>
      <c r="E13" s="53">
        <v>5</v>
      </c>
      <c r="F13" s="53">
        <v>6</v>
      </c>
      <c r="G13" s="19"/>
      <c r="H13" s="19"/>
    </row>
    <row r="14" spans="1:8" ht="42.75" customHeight="1">
      <c r="A14" s="269" t="s">
        <v>262</v>
      </c>
      <c r="B14" s="270"/>
      <c r="C14" s="59">
        <f>SUM(D14:F14)</f>
        <v>6885.62</v>
      </c>
      <c r="D14" s="59">
        <v>2313.02</v>
      </c>
      <c r="E14" s="59">
        <v>2286.3000000000002</v>
      </c>
      <c r="F14" s="59">
        <v>2286.3000000000002</v>
      </c>
      <c r="G14" s="54"/>
      <c r="H14" s="19"/>
    </row>
    <row r="15" spans="1:8">
      <c r="A15" s="268" t="s">
        <v>73</v>
      </c>
      <c r="B15" s="268"/>
      <c r="C15" s="268"/>
      <c r="D15" s="268"/>
      <c r="E15" s="268"/>
      <c r="F15" s="268"/>
      <c r="G15" s="18"/>
      <c r="H15" s="18"/>
    </row>
    <row r="16" spans="1:8">
      <c r="A16" s="106" t="s">
        <v>186</v>
      </c>
      <c r="B16" s="55" t="s">
        <v>195</v>
      </c>
      <c r="C16" s="58">
        <f>SUM(D16:F16)</f>
        <v>6885.62</v>
      </c>
      <c r="D16" s="58">
        <v>2313.02</v>
      </c>
      <c r="E16" s="58">
        <v>2286.3000000000002</v>
      </c>
      <c r="F16" s="58">
        <v>2286.3000000000002</v>
      </c>
      <c r="G16" s="56"/>
      <c r="H16" s="18"/>
    </row>
    <row r="17" spans="1:8" ht="16.5" customHeight="1">
      <c r="A17" s="105" t="s">
        <v>187</v>
      </c>
      <c r="B17" s="55" t="s">
        <v>75</v>
      </c>
      <c r="C17" s="58">
        <f>SUM(D17:F17)</f>
        <v>0</v>
      </c>
      <c r="D17" s="58">
        <f>D28+D39</f>
        <v>0</v>
      </c>
      <c r="E17" s="58">
        <f t="shared" ref="E17:F17" si="0">E28+E39</f>
        <v>0</v>
      </c>
      <c r="F17" s="58">
        <f t="shared" si="0"/>
        <v>0</v>
      </c>
      <c r="G17" s="57"/>
      <c r="H17" s="20"/>
    </row>
    <row r="18" spans="1:8" ht="30.75" customHeight="1">
      <c r="A18" s="105" t="s">
        <v>188</v>
      </c>
      <c r="B18" s="55" t="s">
        <v>76</v>
      </c>
      <c r="C18" s="58">
        <f>SUM(D18:F18)</f>
        <v>0</v>
      </c>
      <c r="D18" s="58">
        <v>0</v>
      </c>
      <c r="E18" s="58">
        <v>0</v>
      </c>
      <c r="F18" s="58">
        <v>0</v>
      </c>
      <c r="G18" s="20"/>
      <c r="H18" s="20"/>
    </row>
    <row r="19" spans="1:8">
      <c r="A19" s="106" t="s">
        <v>189</v>
      </c>
      <c r="B19" s="124" t="s">
        <v>196</v>
      </c>
      <c r="C19" s="125"/>
      <c r="D19" s="125">
        <f>D30+D41</f>
        <v>0</v>
      </c>
      <c r="E19" s="125">
        <f t="shared" ref="E19" si="1">E30+E41</f>
        <v>0</v>
      </c>
      <c r="F19" s="125"/>
      <c r="G19" s="20"/>
      <c r="H19" s="20"/>
    </row>
    <row r="20" spans="1:8">
      <c r="A20" s="105" t="s">
        <v>190</v>
      </c>
      <c r="B20" s="55" t="s">
        <v>75</v>
      </c>
      <c r="C20" s="58">
        <f t="shared" ref="C20:C25" si="2">SUM(D20:F20)</f>
        <v>0</v>
      </c>
      <c r="D20" s="58">
        <f>D31+D42</f>
        <v>0</v>
      </c>
      <c r="E20" s="58">
        <f t="shared" ref="E20:F20" si="3">E31+E42</f>
        <v>0</v>
      </c>
      <c r="F20" s="58">
        <f t="shared" si="3"/>
        <v>0</v>
      </c>
      <c r="G20" s="20"/>
      <c r="H20" s="20"/>
    </row>
    <row r="21" spans="1:8">
      <c r="A21" s="106" t="s">
        <v>192</v>
      </c>
      <c r="B21" s="55" t="s">
        <v>199</v>
      </c>
      <c r="C21" s="58">
        <f t="shared" si="2"/>
        <v>0</v>
      </c>
      <c r="D21" s="58">
        <v>0</v>
      </c>
      <c r="E21" s="58">
        <v>0</v>
      </c>
      <c r="F21" s="58">
        <v>0</v>
      </c>
      <c r="G21" s="20"/>
      <c r="H21" s="20"/>
    </row>
    <row r="22" spans="1:8">
      <c r="A22" s="105" t="s">
        <v>191</v>
      </c>
      <c r="B22" s="55" t="s">
        <v>75</v>
      </c>
      <c r="C22" s="58">
        <f t="shared" si="2"/>
        <v>0</v>
      </c>
      <c r="D22" s="58">
        <v>0</v>
      </c>
      <c r="E22" s="58">
        <v>0</v>
      </c>
      <c r="F22" s="58">
        <v>0</v>
      </c>
      <c r="G22" s="20"/>
      <c r="H22" s="20"/>
    </row>
    <row r="23" spans="1:8">
      <c r="A23" s="106" t="s">
        <v>193</v>
      </c>
      <c r="B23" s="55" t="s">
        <v>198</v>
      </c>
      <c r="C23" s="58">
        <f t="shared" si="2"/>
        <v>0</v>
      </c>
      <c r="D23" s="58">
        <v>0</v>
      </c>
      <c r="E23" s="58">
        <v>0</v>
      </c>
      <c r="F23" s="58">
        <v>0</v>
      </c>
    </row>
    <row r="24" spans="1:8">
      <c r="A24" s="105" t="s">
        <v>194</v>
      </c>
      <c r="B24" s="55" t="s">
        <v>75</v>
      </c>
      <c r="C24" s="58">
        <f t="shared" si="2"/>
        <v>0</v>
      </c>
      <c r="D24" s="58">
        <v>0</v>
      </c>
      <c r="E24" s="58">
        <v>0</v>
      </c>
      <c r="F24" s="58">
        <v>0</v>
      </c>
    </row>
    <row r="25" spans="1:8" ht="31.5" customHeight="1">
      <c r="A25" s="271" t="s">
        <v>110</v>
      </c>
      <c r="B25" s="272"/>
      <c r="C25" s="60">
        <f t="shared" si="2"/>
        <v>6880.62</v>
      </c>
      <c r="D25" s="60">
        <v>2308.02</v>
      </c>
      <c r="E25" s="60">
        <f>E27+E30</f>
        <v>2286.3000000000002</v>
      </c>
      <c r="F25" s="60">
        <v>2286.3000000000002</v>
      </c>
    </row>
    <row r="26" spans="1:8">
      <c r="A26" s="266" t="s">
        <v>73</v>
      </c>
      <c r="B26" s="267"/>
      <c r="C26" s="267"/>
      <c r="D26" s="267"/>
      <c r="E26" s="267"/>
      <c r="F26" s="267"/>
    </row>
    <row r="27" spans="1:8">
      <c r="A27" s="106" t="s">
        <v>186</v>
      </c>
      <c r="B27" s="55" t="s">
        <v>74</v>
      </c>
      <c r="C27" s="58">
        <f t="shared" ref="C27:C36" si="4">SUM(D27:F27)</f>
        <v>6880.62</v>
      </c>
      <c r="D27" s="58">
        <v>2308.02</v>
      </c>
      <c r="E27" s="58">
        <v>2286.3000000000002</v>
      </c>
      <c r="F27" s="58">
        <v>2286.3000000000002</v>
      </c>
    </row>
    <row r="28" spans="1:8">
      <c r="A28" s="105" t="s">
        <v>187</v>
      </c>
      <c r="B28" s="55" t="s">
        <v>75</v>
      </c>
      <c r="C28" s="58">
        <f t="shared" si="4"/>
        <v>0</v>
      </c>
      <c r="D28" s="58">
        <v>0</v>
      </c>
      <c r="E28" s="58">
        <v>0</v>
      </c>
      <c r="F28" s="58">
        <v>0</v>
      </c>
    </row>
    <row r="29" spans="1:8" ht="30">
      <c r="A29" s="105" t="s">
        <v>188</v>
      </c>
      <c r="B29" s="55" t="s">
        <v>76</v>
      </c>
      <c r="C29" s="58">
        <f t="shared" si="4"/>
        <v>0</v>
      </c>
      <c r="D29" s="58">
        <v>0</v>
      </c>
      <c r="E29" s="58">
        <v>0</v>
      </c>
      <c r="F29" s="58">
        <v>0</v>
      </c>
    </row>
    <row r="30" spans="1:8">
      <c r="A30" s="106" t="s">
        <v>189</v>
      </c>
      <c r="B30" s="124" t="s">
        <v>77</v>
      </c>
      <c r="C30" s="125">
        <f t="shared" si="4"/>
        <v>0</v>
      </c>
      <c r="D30" s="125">
        <v>0</v>
      </c>
      <c r="E30" s="125">
        <v>0</v>
      </c>
      <c r="F30" s="125"/>
    </row>
    <row r="31" spans="1:8">
      <c r="A31" s="105" t="s">
        <v>190</v>
      </c>
      <c r="B31" s="55" t="s">
        <v>75</v>
      </c>
      <c r="C31" s="58">
        <f t="shared" si="4"/>
        <v>0</v>
      </c>
      <c r="D31" s="58">
        <v>0</v>
      </c>
      <c r="E31" s="58">
        <v>0</v>
      </c>
      <c r="F31" s="58">
        <v>0</v>
      </c>
    </row>
    <row r="32" spans="1:8">
      <c r="A32" s="106" t="s">
        <v>192</v>
      </c>
      <c r="B32" s="55" t="s">
        <v>78</v>
      </c>
      <c r="C32" s="58">
        <f t="shared" si="4"/>
        <v>0</v>
      </c>
      <c r="D32" s="58">
        <v>0</v>
      </c>
      <c r="E32" s="58">
        <v>0</v>
      </c>
      <c r="F32" s="58">
        <v>0</v>
      </c>
    </row>
    <row r="33" spans="1:12">
      <c r="A33" s="105" t="s">
        <v>191</v>
      </c>
      <c r="B33" s="55" t="s">
        <v>75</v>
      </c>
      <c r="C33" s="58">
        <f t="shared" si="4"/>
        <v>0</v>
      </c>
      <c r="D33" s="58">
        <v>0</v>
      </c>
      <c r="E33" s="58">
        <v>0</v>
      </c>
      <c r="F33" s="58">
        <v>0</v>
      </c>
    </row>
    <row r="34" spans="1:12">
      <c r="A34" s="106" t="s">
        <v>193</v>
      </c>
      <c r="B34" s="55" t="s">
        <v>79</v>
      </c>
      <c r="C34" s="58">
        <f t="shared" si="4"/>
        <v>0</v>
      </c>
      <c r="D34" s="58">
        <v>0</v>
      </c>
      <c r="E34" s="58">
        <v>0</v>
      </c>
      <c r="F34" s="58">
        <v>0</v>
      </c>
    </row>
    <row r="35" spans="1:12">
      <c r="A35" s="105" t="s">
        <v>194</v>
      </c>
      <c r="B35" s="55" t="s">
        <v>75</v>
      </c>
      <c r="C35" s="58">
        <f t="shared" si="4"/>
        <v>0</v>
      </c>
      <c r="D35" s="58">
        <v>0</v>
      </c>
      <c r="E35" s="58">
        <v>0</v>
      </c>
      <c r="F35" s="58">
        <v>0</v>
      </c>
    </row>
    <row r="36" spans="1:12" ht="35.25" customHeight="1">
      <c r="A36" s="271" t="s">
        <v>111</v>
      </c>
      <c r="B36" s="272"/>
      <c r="C36" s="60">
        <v>5</v>
      </c>
      <c r="D36" s="60">
        <v>5</v>
      </c>
      <c r="E36" s="60">
        <f>E38</f>
        <v>0</v>
      </c>
      <c r="F36" s="60">
        <v>0</v>
      </c>
    </row>
    <row r="37" spans="1:12">
      <c r="A37" s="266" t="s">
        <v>73</v>
      </c>
      <c r="B37" s="267"/>
      <c r="C37" s="267"/>
      <c r="D37" s="267"/>
      <c r="E37" s="267"/>
      <c r="F37" s="267"/>
    </row>
    <row r="38" spans="1:12" s="6" customFormat="1">
      <c r="A38" s="106" t="s">
        <v>186</v>
      </c>
      <c r="B38" s="107" t="s">
        <v>195</v>
      </c>
      <c r="C38" s="108">
        <v>5</v>
      </c>
      <c r="D38" s="108">
        <v>5</v>
      </c>
      <c r="E38" s="108">
        <v>0</v>
      </c>
      <c r="F38" s="108">
        <v>0</v>
      </c>
    </row>
    <row r="39" spans="1:12">
      <c r="A39" s="105" t="s">
        <v>187</v>
      </c>
      <c r="B39" s="55" t="s">
        <v>75</v>
      </c>
      <c r="C39" s="58">
        <f t="shared" ref="C38:C45" si="5">SUM(D39:F39)</f>
        <v>0</v>
      </c>
      <c r="D39" s="58">
        <v>0</v>
      </c>
      <c r="E39" s="58">
        <v>0</v>
      </c>
      <c r="F39" s="58">
        <v>0</v>
      </c>
    </row>
    <row r="40" spans="1:12" ht="30">
      <c r="A40" s="105" t="s">
        <v>188</v>
      </c>
      <c r="B40" s="55" t="s">
        <v>76</v>
      </c>
      <c r="C40" s="58">
        <f t="shared" si="5"/>
        <v>0</v>
      </c>
      <c r="D40" s="58">
        <v>0</v>
      </c>
      <c r="E40" s="58">
        <v>0</v>
      </c>
      <c r="F40" s="58">
        <v>0</v>
      </c>
    </row>
    <row r="41" spans="1:12" s="6" customFormat="1">
      <c r="A41" s="106" t="s">
        <v>189</v>
      </c>
      <c r="B41" s="107" t="s">
        <v>196</v>
      </c>
      <c r="C41" s="108">
        <f t="shared" si="5"/>
        <v>0</v>
      </c>
      <c r="D41" s="108">
        <v>0</v>
      </c>
      <c r="E41" s="108">
        <v>0</v>
      </c>
      <c r="F41" s="108">
        <v>0</v>
      </c>
    </row>
    <row r="42" spans="1:12">
      <c r="A42" s="105" t="s">
        <v>190</v>
      </c>
      <c r="B42" s="55" t="s">
        <v>75</v>
      </c>
      <c r="C42" s="58">
        <f t="shared" si="5"/>
        <v>0</v>
      </c>
      <c r="D42" s="58">
        <v>0</v>
      </c>
      <c r="E42" s="58">
        <v>0</v>
      </c>
      <c r="F42" s="58">
        <v>0</v>
      </c>
    </row>
    <row r="43" spans="1:12" s="6" customFormat="1">
      <c r="A43" s="106" t="s">
        <v>192</v>
      </c>
      <c r="B43" s="107" t="s">
        <v>197</v>
      </c>
      <c r="C43" s="108">
        <f t="shared" si="5"/>
        <v>0</v>
      </c>
      <c r="D43" s="108">
        <v>0</v>
      </c>
      <c r="E43" s="108">
        <v>0</v>
      </c>
      <c r="F43" s="108">
        <v>0</v>
      </c>
    </row>
    <row r="44" spans="1:12">
      <c r="A44" s="105" t="s">
        <v>191</v>
      </c>
      <c r="B44" s="55" t="s">
        <v>75</v>
      </c>
      <c r="C44" s="58">
        <f t="shared" si="5"/>
        <v>0</v>
      </c>
      <c r="D44" s="58">
        <v>0</v>
      </c>
      <c r="E44" s="58">
        <v>0</v>
      </c>
      <c r="F44" s="58">
        <v>0</v>
      </c>
    </row>
    <row r="45" spans="1:12" s="6" customFormat="1">
      <c r="A45" s="106" t="s">
        <v>193</v>
      </c>
      <c r="B45" s="107" t="s">
        <v>198</v>
      </c>
      <c r="C45" s="108">
        <f t="shared" si="5"/>
        <v>0</v>
      </c>
      <c r="D45" s="108">
        <v>0</v>
      </c>
      <c r="E45" s="108">
        <v>0</v>
      </c>
      <c r="F45" s="108">
        <v>0</v>
      </c>
    </row>
    <row r="46" spans="1:12">
      <c r="A46" s="105" t="s">
        <v>194</v>
      </c>
      <c r="B46" s="55" t="s">
        <v>75</v>
      </c>
      <c r="C46" s="58">
        <v>0</v>
      </c>
      <c r="D46" s="58">
        <v>0</v>
      </c>
      <c r="E46" s="58">
        <v>0</v>
      </c>
      <c r="F46" s="58">
        <v>0</v>
      </c>
    </row>
    <row r="47" spans="1:12" ht="40.5" customHeight="1">
      <c r="A47" s="260" t="s">
        <v>235</v>
      </c>
      <c r="B47" s="260"/>
      <c r="C47" s="260"/>
      <c r="D47" s="260"/>
      <c r="E47" s="260"/>
      <c r="F47" s="260"/>
      <c r="G47" s="84"/>
      <c r="H47" s="84"/>
      <c r="I47" s="84"/>
      <c r="J47" s="84"/>
      <c r="K47" s="84"/>
      <c r="L47" s="84"/>
    </row>
    <row r="48" spans="1:12" ht="39.75" customHeight="1"/>
  </sheetData>
  <mergeCells count="20">
    <mergeCell ref="A7:F7"/>
    <mergeCell ref="A1:F1"/>
    <mergeCell ref="A2:F2"/>
    <mergeCell ref="A3:F3"/>
    <mergeCell ref="A5:F5"/>
    <mergeCell ref="A6:F6"/>
    <mergeCell ref="A47:F47"/>
    <mergeCell ref="A8:F8"/>
    <mergeCell ref="A9:F9"/>
    <mergeCell ref="A10:A12"/>
    <mergeCell ref="B10:B12"/>
    <mergeCell ref="C10:F10"/>
    <mergeCell ref="C11:C12"/>
    <mergeCell ref="D11:F11"/>
    <mergeCell ref="A37:F37"/>
    <mergeCell ref="A15:F15"/>
    <mergeCell ref="A14:B14"/>
    <mergeCell ref="A26:F26"/>
    <mergeCell ref="A25:B25"/>
    <mergeCell ref="A36:B36"/>
  </mergeCells>
  <printOptions horizontalCentered="1" verticalCentered="1"/>
  <pageMargins left="0.11811023622047245" right="0.11811023622047245" top="0.19685039370078741" bottom="0.19685039370078741" header="0" footer="0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Прил. 1</vt:lpstr>
      <vt:lpstr>Прил. 2</vt:lpstr>
      <vt:lpstr>Прил. 3</vt:lpstr>
      <vt:lpstr>Прил. 4</vt:lpstr>
      <vt:lpstr>Прил. 5</vt:lpstr>
      <vt:lpstr>Прил. 6а </vt:lpstr>
      <vt:lpstr>Прил. 6б</vt:lpstr>
      <vt:lpstr>Прил. 7 </vt:lpstr>
      <vt:lpstr>'Прил. 1'!Заголовки_для_печати</vt:lpstr>
      <vt:lpstr>'Прил. 2'!Заголовки_для_печати</vt:lpstr>
      <vt:lpstr>'Прил. 3'!Заголовки_для_печати</vt:lpstr>
      <vt:lpstr>'Прил. 7 '!Заголовки_для_печати</vt:lpstr>
      <vt:lpstr>'Прил. 1'!Область_печати</vt:lpstr>
      <vt:lpstr>'Прил. 4'!Область_печати</vt:lpstr>
      <vt:lpstr>'Прил. 5'!Область_печати</vt:lpstr>
      <vt:lpstr>'Прил. 6а '!Область_печати</vt:lpstr>
      <vt:lpstr>'Прил. 6б'!Область_печати</vt:lpstr>
      <vt:lpstr>'Прил. 7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SamLab.ws</cp:lastModifiedBy>
  <cp:lastPrinted>2016-11-10T09:17:56Z</cp:lastPrinted>
  <dcterms:created xsi:type="dcterms:W3CDTF">2015-12-01T03:34:08Z</dcterms:created>
  <dcterms:modified xsi:type="dcterms:W3CDTF">2016-11-10T09:19:08Z</dcterms:modified>
</cp:coreProperties>
</file>