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408" windowWidth="14808" windowHeight="7716" firstSheet="2" activeTab="9"/>
  </bookViews>
  <sheets>
    <sheet name="оплата труда" sheetId="1" r:id="rId1"/>
    <sheet name="(МЦ ОЦДИ)" sheetId="2" r:id="rId2"/>
    <sheet name="(КУ)" sheetId="3" r:id="rId3"/>
    <sheet name="(СНИ) " sheetId="11" r:id="rId4"/>
    <sheet name="(СОЦДИ)" sheetId="5" r:id="rId5"/>
    <sheet name="(УС)" sheetId="6" r:id="rId6"/>
    <sheet name="(ТУ)" sheetId="7" r:id="rId7"/>
    <sheet name="(ОТ2)" sheetId="8" r:id="rId8"/>
    <sheet name="прочие ОХ" sheetId="10" r:id="rId9"/>
    <sheet name="(БНЗ)" sheetId="9" r:id="rId10"/>
    <sheet name="(ИНН)1,3" sheetId="12" r:id="rId11"/>
  </sheets>
  <definedNames>
    <definedName name="_xlnm.Print_Area" localSheetId="7">'(ОТ2)'!$A$1:$G$9</definedName>
    <definedName name="_xlnm.Print_Area" localSheetId="8">'прочие ОХ'!$A$1:$H$6</definedName>
  </definedNames>
  <calcPr calcId="124519"/>
</workbook>
</file>

<file path=xl/calcChain.xml><?xml version="1.0" encoding="utf-8"?>
<calcChain xmlns="http://schemas.openxmlformats.org/spreadsheetml/2006/main">
  <c r="C5" i="9"/>
  <c r="F5" i="12"/>
  <c r="G5" s="1"/>
  <c r="H5" l="1"/>
  <c r="H6" s="1"/>
  <c r="D8" i="1"/>
  <c r="D7"/>
  <c r="D8" i="8"/>
  <c r="D7"/>
  <c r="F5" i="5"/>
  <c r="F5" i="2"/>
  <c r="F5" i="10"/>
  <c r="F5" i="6"/>
  <c r="F12" i="11"/>
  <c r="F11"/>
  <c r="F7"/>
  <c r="H7" s="1"/>
  <c r="F8"/>
  <c r="H8" s="1"/>
  <c r="F9"/>
  <c r="H9" s="1"/>
  <c r="F10"/>
  <c r="G10" s="1"/>
  <c r="F6"/>
  <c r="H6" s="1"/>
  <c r="F5"/>
  <c r="G12"/>
  <c r="G11"/>
  <c r="H10" l="1"/>
  <c r="G7"/>
  <c r="G6"/>
  <c r="G9"/>
  <c r="G8"/>
  <c r="G5" i="2" l="1"/>
  <c r="H5" l="1"/>
  <c r="G6" i="3"/>
  <c r="G7"/>
  <c r="G5"/>
  <c r="H6"/>
  <c r="F7"/>
  <c r="H7" s="1"/>
  <c r="F5"/>
  <c r="H5" s="1"/>
  <c r="G7" i="8" l="1"/>
  <c r="G8"/>
  <c r="G5" i="10"/>
  <c r="H5"/>
  <c r="G5" i="7"/>
  <c r="F5"/>
  <c r="H5" s="1"/>
  <c r="H6" s="1"/>
  <c r="H5" i="9" s="1"/>
  <c r="H5" i="6"/>
  <c r="G5"/>
  <c r="G5" i="5"/>
  <c r="H5"/>
  <c r="F9" i="8"/>
  <c r="F7" i="1"/>
  <c r="G7"/>
  <c r="H6" i="10" l="1"/>
  <c r="J5" i="9" s="1"/>
  <c r="H6" i="6"/>
  <c r="G5" i="9" s="1"/>
  <c r="H6" i="5"/>
  <c r="F5" i="9" s="1"/>
  <c r="D5"/>
  <c r="G8" i="1"/>
  <c r="G9" l="1"/>
  <c r="A5" i="9" s="1"/>
  <c r="H6" i="2" l="1"/>
  <c r="B5" i="9" s="1"/>
  <c r="G5" i="11" l="1"/>
  <c r="H5"/>
  <c r="H12"/>
  <c r="H11"/>
  <c r="E5" i="9" l="1"/>
  <c r="G9" i="8"/>
  <c r="I5" i="9" s="1"/>
  <c r="K5" l="1"/>
  <c r="L5" s="1"/>
</calcChain>
</file>

<file path=xl/sharedStrings.xml><?xml version="1.0" encoding="utf-8"?>
<sst xmlns="http://schemas.openxmlformats.org/spreadsheetml/2006/main" count="148" uniqueCount="75">
  <si>
    <t>Должности непосредственно связанные с оказанием услуги по штатному расписанию</t>
  </si>
  <si>
    <t>Число получателей услуги</t>
  </si>
  <si>
    <t>(плановое задание 2016 года)</t>
  </si>
  <si>
    <t>ИТОГО ОПЛАТА ТРУДА</t>
  </si>
  <si>
    <t>Наименование запасов и особо ценного движимого имущества по группам</t>
  </si>
  <si>
    <t>Ед. изм. нормы</t>
  </si>
  <si>
    <t>рублей</t>
  </si>
  <si>
    <t>ИТОГО МАТ ЗАПАСЫ / ОЦДИ</t>
  </si>
  <si>
    <t>Наименование коммунальных услуг</t>
  </si>
  <si>
    <t>Норматив-ный объем</t>
  </si>
  <si>
    <t>Тариф (цена), рублей</t>
  </si>
  <si>
    <t>ИТОГО КОММУНАЛЬНЫЕ УСЛУГИ</t>
  </si>
  <si>
    <t>Наименование затрат</t>
  </si>
  <si>
    <t>ИТОГО СОДЕРЖАНИЕ ОБЪЕКТОВ НЕДВИЖ. ИМУЩЕСТВА</t>
  </si>
  <si>
    <t>Наименование услуг связи</t>
  </si>
  <si>
    <t>ИТОГО УСЛУГИ СВЯЗИ</t>
  </si>
  <si>
    <t>Наименование транспортных услуг</t>
  </si>
  <si>
    <t>ИТОГО ТРАНСПОРТНЫЕ УСЛУГИ</t>
  </si>
  <si>
    <t>Затраты, непосредственно связанные с оказанием услуги, руб.</t>
  </si>
  <si>
    <t>Затраты на общехозяйственные нужды, руб.</t>
  </si>
  <si>
    <t>Базовый норматив затрат на оказание услуги, руб.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</si>
  <si>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</si>
  <si>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</si>
  <si>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</si>
  <si>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</si>
  <si>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</si>
  <si>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</si>
  <si>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</si>
  <si>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</si>
  <si>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</si>
  <si>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</si>
  <si>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ГСМ</t>
  </si>
  <si>
    <t>Сумма в год</t>
  </si>
  <si>
    <t>Куб.метр</t>
  </si>
  <si>
    <t>Квт/час</t>
  </si>
  <si>
    <t>литр</t>
  </si>
  <si>
    <t>Услуги внутризоновой телефонной связи</t>
  </si>
  <si>
    <t>Стоимость проезда к месту служебной командировки и обратно</t>
  </si>
  <si>
    <t>ИТОГО ПРОЧИЕ УСЛУГИ</t>
  </si>
  <si>
    <t>Наименование прочих услуг</t>
  </si>
  <si>
    <t>Медицинские услуги (медицинский осмотр)</t>
  </si>
  <si>
    <t>поездки</t>
  </si>
  <si>
    <t>чел.</t>
  </si>
  <si>
    <t>Основной персонал</t>
  </si>
  <si>
    <t>З/п с учетом всех выплат стимулирующего характера (ФОТ) на 2016 год (руб.)</t>
  </si>
  <si>
    <t>количество ставок
(штатных единиц)</t>
  </si>
  <si>
    <t>Расчет нормативных затрат по оплате труда (1)</t>
  </si>
  <si>
    <t>Расчет нормативных затрат по оплате труда (2)</t>
  </si>
  <si>
    <t>Остальной персонал не участвующий в оказании услуги</t>
  </si>
  <si>
    <t>Расчет материальных запасов непосредственно связанных с услугой</t>
  </si>
  <si>
    <t>Сумма на 2016год</t>
  </si>
  <si>
    <t>Расчет нормативных затрат на коммунальные услуги</t>
  </si>
  <si>
    <t>Норматив-ный объем в год</t>
  </si>
  <si>
    <t>х</t>
  </si>
  <si>
    <t>Нормативные затраты в натуральном выражении</t>
  </si>
  <si>
    <t>Должности не связанные с оказанием услуги по штатному расписанию</t>
  </si>
  <si>
    <t>Нормативные затраты в денежном выражении (руб.)</t>
  </si>
  <si>
    <t>Расчет затрат на содержание недвижимого имущества</t>
  </si>
  <si>
    <t>Сумма на 2016 год</t>
  </si>
  <si>
    <t>(руб.)</t>
  </si>
  <si>
    <t>Сумма на 2016 год (руб.)</t>
  </si>
  <si>
    <t>Расчет нормативных затрат на содержание особо ценного движимого имущества</t>
  </si>
  <si>
    <t>ИТОГО СОДЕРЖАНИЕ ОБЪЕКТОВ ОСОБО ЦЕННОГО ДВИЖ. ИМУЩЕСТВА</t>
  </si>
  <si>
    <t>Расчет нормативных затрат на услуги связи</t>
  </si>
  <si>
    <t>кол-во телефонных номеров</t>
  </si>
  <si>
    <t>Расчет нормативных затрат на транспортные услуги</t>
  </si>
  <si>
    <t>Расчет нормативных затрат на прочие услуги</t>
  </si>
  <si>
    <t>ФОТ с учетом страховых взносов на   1 штатную единицу</t>
  </si>
  <si>
    <t>обьем ФО</t>
  </si>
  <si>
    <t>Проверка</t>
  </si>
  <si>
    <t>Канцелярские товары</t>
  </si>
  <si>
    <t>Расчет иных натуральных норм, непосредственно используемых в процессе оказания муниципальных услуг</t>
  </si>
  <si>
    <t>Учеба работников</t>
  </si>
  <si>
    <t>ИТОГО МАТ ЗАПАСЫ / ИНН</t>
  </si>
  <si>
    <t>Базовый норматив затрат на предоставление социального обслуживания в  форме на дому включая оказание социально-бытовых услуг,социально-медицинских услуг, социально-психологических услуг, социально-педагогических услуг, социально-трудовых услуг, социально-правовых услуг, услуг в целях повышения коммуникативного потенциала получателей социальных услуг, имеющих ограничения жизнедеятельности, в том числе детей-инвалидов (очная)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</si>
</sst>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0"/>
  </numFmts>
  <fonts count="22">
    <font>
      <sz val="11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4"/>
      <color rgb="FF1F497D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CE6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5" fillId="0" borderId="0" xfId="0" applyFont="1" applyAlignment="1">
      <alignment horizontal="left" vertical="center" readingOrder="1"/>
    </xf>
    <xf numFmtId="0" fontId="3" fillId="2" borderId="0" xfId="0" applyFont="1" applyFill="1" applyBorder="1" applyAlignment="1">
      <alignment horizontal="right" vertical="center" wrapText="1" readingOrder="1"/>
    </xf>
    <xf numFmtId="0" fontId="11" fillId="0" borderId="1" xfId="0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horizontal="justify" vertical="center"/>
    </xf>
    <xf numFmtId="0" fontId="11" fillId="5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4" fillId="6" borderId="0" xfId="0" applyFont="1" applyFill="1" applyBorder="1" applyAlignment="1">
      <alignment horizontal="center" vertical="center" wrapText="1" readingOrder="1"/>
    </xf>
    <xf numFmtId="4" fontId="1" fillId="2" borderId="1" xfId="0" applyNumberFormat="1" applyFont="1" applyFill="1" applyBorder="1" applyAlignment="1">
      <alignment horizontal="center" vertical="top" wrapText="1" readingOrder="1"/>
    </xf>
    <xf numFmtId="0" fontId="2" fillId="2" borderId="1" xfId="0" applyFont="1" applyFill="1" applyBorder="1" applyAlignment="1">
      <alignment horizontal="center" vertical="center" wrapText="1" readingOrder="1"/>
    </xf>
    <xf numFmtId="3" fontId="9" fillId="2" borderId="1" xfId="0" applyNumberFormat="1" applyFont="1" applyFill="1" applyBorder="1" applyAlignment="1">
      <alignment horizontal="center" vertical="center" wrapText="1" readingOrder="1"/>
    </xf>
    <xf numFmtId="0" fontId="15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 readingOrder="1"/>
    </xf>
    <xf numFmtId="0" fontId="1" fillId="6" borderId="1" xfId="0" applyFont="1" applyFill="1" applyBorder="1" applyAlignment="1">
      <alignment horizontal="center" vertical="center" wrapText="1" readingOrder="1"/>
    </xf>
    <xf numFmtId="0" fontId="6" fillId="2" borderId="6" xfId="0" applyFont="1" applyFill="1" applyBorder="1" applyAlignment="1">
      <alignment horizontal="right" vertical="center" wrapText="1" readingOrder="1"/>
    </xf>
    <xf numFmtId="0" fontId="1" fillId="2" borderId="1" xfId="0" applyFont="1" applyFill="1" applyBorder="1" applyAlignment="1">
      <alignment horizontal="center" vertical="center" wrapText="1" readingOrder="1"/>
    </xf>
    <xf numFmtId="0" fontId="1" fillId="3" borderId="1" xfId="0" applyFont="1" applyFill="1" applyBorder="1" applyAlignment="1">
      <alignment horizontal="center" vertical="center" wrapText="1" readingOrder="1"/>
    </xf>
    <xf numFmtId="4" fontId="1" fillId="2" borderId="1" xfId="0" applyNumberFormat="1" applyFont="1" applyFill="1" applyBorder="1" applyAlignment="1">
      <alignment horizontal="center" vertical="center" wrapText="1" readingOrder="1"/>
    </xf>
    <xf numFmtId="0" fontId="1" fillId="2" borderId="12" xfId="0" applyFont="1" applyFill="1" applyBorder="1" applyAlignment="1">
      <alignment horizontal="center" vertical="center" wrapText="1" readingOrder="1"/>
    </xf>
    <xf numFmtId="0" fontId="2" fillId="2" borderId="7" xfId="0" applyFont="1" applyFill="1" applyBorder="1" applyAlignment="1">
      <alignment horizontal="center" vertical="center" wrapText="1" readingOrder="1"/>
    </xf>
    <xf numFmtId="0" fontId="1" fillId="0" borderId="1" xfId="0" applyFont="1" applyBorder="1" applyAlignment="1">
      <alignment horizontal="center" vertical="center" wrapText="1" readingOrder="1"/>
    </xf>
    <xf numFmtId="4" fontId="1" fillId="0" borderId="1" xfId="0" applyNumberFormat="1" applyFont="1" applyBorder="1" applyAlignment="1">
      <alignment horizontal="center" vertical="center" wrapText="1" readingOrder="1"/>
    </xf>
    <xf numFmtId="4" fontId="1" fillId="6" borderId="1" xfId="0" applyNumberFormat="1" applyFont="1" applyFill="1" applyBorder="1" applyAlignment="1">
      <alignment horizontal="center" vertical="center" wrapText="1" readingOrder="1"/>
    </xf>
    <xf numFmtId="4" fontId="16" fillId="4" borderId="2" xfId="0" applyNumberFormat="1" applyFont="1" applyFill="1" applyBorder="1" applyAlignment="1">
      <alignment horizontal="center" vertical="center" wrapText="1" readingOrder="1"/>
    </xf>
    <xf numFmtId="4" fontId="16" fillId="4" borderId="11" xfId="0" applyNumberFormat="1" applyFont="1" applyFill="1" applyBorder="1" applyAlignment="1">
      <alignment horizontal="center" vertical="center" wrapText="1" readingOrder="1"/>
    </xf>
    <xf numFmtId="0" fontId="1" fillId="2" borderId="1" xfId="0" applyFont="1" applyFill="1" applyBorder="1" applyAlignment="1">
      <alignment horizontal="justify" vertical="center" wrapText="1" readingOrder="1"/>
    </xf>
    <xf numFmtId="1" fontId="1" fillId="2" borderId="1" xfId="0" applyNumberFormat="1" applyFont="1" applyFill="1" applyBorder="1" applyAlignment="1">
      <alignment horizontal="center" vertical="center" wrapText="1" readingOrder="1"/>
    </xf>
    <xf numFmtId="3" fontId="1" fillId="6" borderId="1" xfId="0" applyNumberFormat="1" applyFont="1" applyFill="1" applyBorder="1" applyAlignment="1">
      <alignment horizontal="center" vertical="center" wrapText="1" readingOrder="1"/>
    </xf>
    <xf numFmtId="4" fontId="12" fillId="0" borderId="1" xfId="0" applyNumberFormat="1" applyFont="1" applyBorder="1" applyAlignment="1">
      <alignment horizontal="center" vertical="center"/>
    </xf>
    <xf numFmtId="4" fontId="17" fillId="4" borderId="1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 readingOrder="1"/>
    </xf>
    <xf numFmtId="4" fontId="16" fillId="4" borderId="16" xfId="0" applyNumberFormat="1" applyFont="1" applyFill="1" applyBorder="1" applyAlignment="1">
      <alignment horizontal="center" vertical="center" wrapText="1" readingOrder="1"/>
    </xf>
    <xf numFmtId="0" fontId="1" fillId="6" borderId="1" xfId="0" applyFont="1" applyFill="1" applyBorder="1" applyAlignment="1">
      <alignment horizontal="center" vertical="center" readingOrder="1"/>
    </xf>
    <xf numFmtId="0" fontId="2" fillId="3" borderId="1" xfId="0" applyFont="1" applyFill="1" applyBorder="1" applyAlignment="1">
      <alignment horizontal="center" vertical="center" wrapText="1" readingOrder="1"/>
    </xf>
    <xf numFmtId="3" fontId="12" fillId="2" borderId="1" xfId="0" applyNumberFormat="1" applyFont="1" applyFill="1" applyBorder="1" applyAlignment="1">
      <alignment horizontal="center" vertical="center" wrapText="1" readingOrder="1"/>
    </xf>
    <xf numFmtId="0" fontId="1" fillId="2" borderId="1" xfId="0" applyFont="1" applyFill="1" applyBorder="1" applyAlignment="1">
      <alignment horizontal="center" vertical="center" wrapText="1" readingOrder="1"/>
    </xf>
    <xf numFmtId="0" fontId="1" fillId="6" borderId="1" xfId="0" applyFont="1" applyFill="1" applyBorder="1" applyAlignment="1">
      <alignment horizontal="center" vertical="center" wrapText="1" readingOrder="1"/>
    </xf>
    <xf numFmtId="0" fontId="3" fillId="2" borderId="0" xfId="0" applyFont="1" applyFill="1" applyBorder="1" applyAlignment="1">
      <alignment horizontal="right" vertical="center" wrapText="1" readingOrder="1"/>
    </xf>
    <xf numFmtId="0" fontId="6" fillId="2" borderId="6" xfId="0" applyFont="1" applyFill="1" applyBorder="1" applyAlignment="1">
      <alignment horizontal="right" vertical="center" wrapText="1" readingOrder="1"/>
    </xf>
    <xf numFmtId="3" fontId="1" fillId="0" borderId="1" xfId="0" applyNumberFormat="1" applyFont="1" applyBorder="1" applyAlignment="1">
      <alignment horizontal="center" vertical="center" wrapText="1" readingOrder="1"/>
    </xf>
    <xf numFmtId="3" fontId="11" fillId="0" borderId="1" xfId="0" applyNumberFormat="1" applyFont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 readingOrder="1"/>
    </xf>
    <xf numFmtId="0" fontId="1" fillId="6" borderId="7" xfId="0" applyFont="1" applyFill="1" applyBorder="1" applyAlignment="1">
      <alignment horizontal="center" vertical="center" wrapText="1" readingOrder="1"/>
    </xf>
    <xf numFmtId="0" fontId="0" fillId="0" borderId="0" xfId="0"/>
    <xf numFmtId="0" fontId="19" fillId="5" borderId="1" xfId="0" applyFont="1" applyFill="1" applyBorder="1" applyAlignment="1">
      <alignment horizontal="center" vertical="center" wrapText="1" readingOrder="1"/>
    </xf>
    <xf numFmtId="0" fontId="1" fillId="2" borderId="8" xfId="0" applyFont="1" applyFill="1" applyBorder="1" applyAlignment="1">
      <alignment horizontal="center" vertical="center" wrapText="1" readingOrder="1"/>
    </xf>
    <xf numFmtId="0" fontId="14" fillId="2" borderId="7" xfId="0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 readingOrder="1"/>
    </xf>
    <xf numFmtId="2" fontId="16" fillId="4" borderId="16" xfId="0" applyNumberFormat="1" applyFont="1" applyFill="1" applyBorder="1" applyAlignment="1">
      <alignment horizontal="center" vertical="center" wrapText="1" readingOrder="1"/>
    </xf>
    <xf numFmtId="4" fontId="16" fillId="4" borderId="1" xfId="0" applyNumberFormat="1" applyFont="1" applyFill="1" applyBorder="1"/>
    <xf numFmtId="0" fontId="7" fillId="3" borderId="1" xfId="0" applyFont="1" applyFill="1" applyBorder="1" applyAlignment="1">
      <alignment horizontal="center" wrapText="1" readingOrder="1"/>
    </xf>
    <xf numFmtId="0" fontId="7" fillId="3" borderId="1" xfId="0" applyFont="1" applyFill="1" applyBorder="1" applyAlignment="1">
      <alignment horizontal="center" vertical="center" wrapText="1" readingOrder="1"/>
    </xf>
    <xf numFmtId="4" fontId="8" fillId="4" borderId="1" xfId="0" applyNumberFormat="1" applyFont="1" applyFill="1" applyBorder="1" applyAlignment="1">
      <alignment horizontal="center" vertical="center" wrapText="1" readingOrder="1"/>
    </xf>
    <xf numFmtId="2" fontId="7" fillId="2" borderId="1" xfId="0" applyNumberFormat="1" applyFont="1" applyFill="1" applyBorder="1" applyAlignment="1">
      <alignment horizontal="center" vertical="center" wrapText="1" readingOrder="1"/>
    </xf>
    <xf numFmtId="4" fontId="7" fillId="2" borderId="1" xfId="0" applyNumberFormat="1" applyFont="1" applyFill="1" applyBorder="1" applyAlignment="1">
      <alignment horizontal="center" vertical="center" wrapText="1" readingOrder="1"/>
    </xf>
    <xf numFmtId="0" fontId="2" fillId="3" borderId="7" xfId="0" applyFont="1" applyFill="1" applyBorder="1" applyAlignment="1">
      <alignment horizontal="center" vertical="center" wrapText="1" readingOrder="1"/>
    </xf>
    <xf numFmtId="0" fontId="1" fillId="2" borderId="1" xfId="0" applyFont="1" applyFill="1" applyBorder="1" applyAlignment="1">
      <alignment horizontal="center" vertical="center" wrapText="1" readingOrder="1"/>
    </xf>
    <xf numFmtId="0" fontId="2" fillId="2" borderId="1" xfId="0" applyFont="1" applyFill="1" applyBorder="1" applyAlignment="1">
      <alignment horizontal="center" vertical="center" wrapText="1" readingOrder="1"/>
    </xf>
    <xf numFmtId="4" fontId="20" fillId="2" borderId="1" xfId="0" applyNumberFormat="1" applyFont="1" applyFill="1" applyBorder="1" applyAlignment="1">
      <alignment horizontal="center" vertical="center" wrapText="1" readingOrder="1"/>
    </xf>
    <xf numFmtId="165" fontId="20" fillId="2" borderId="1" xfId="0" applyNumberFormat="1" applyFont="1" applyFill="1" applyBorder="1" applyAlignment="1">
      <alignment horizontal="center" vertical="center" wrapText="1" readingOrder="1"/>
    </xf>
    <xf numFmtId="4" fontId="20" fillId="0" borderId="1" xfId="0" applyNumberFormat="1" applyFont="1" applyBorder="1" applyAlignment="1">
      <alignment horizontal="center" vertical="center"/>
    </xf>
    <xf numFmtId="4" fontId="20" fillId="0" borderId="1" xfId="0" applyNumberFormat="1" applyFont="1" applyBorder="1" applyAlignment="1">
      <alignment horizontal="center" vertical="center" wrapText="1" readingOrder="1"/>
    </xf>
    <xf numFmtId="0" fontId="0" fillId="7" borderId="0" xfId="0" applyFill="1"/>
    <xf numFmtId="0" fontId="21" fillId="7" borderId="0" xfId="0" applyFont="1" applyFill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 readingOrder="1"/>
    </xf>
    <xf numFmtId="2" fontId="21" fillId="7" borderId="0" xfId="0" applyNumberFormat="1" applyFont="1" applyFill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 readingOrder="1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2" borderId="3" xfId="0" applyFont="1" applyFill="1" applyBorder="1" applyAlignment="1">
      <alignment horizontal="right" vertical="center" wrapText="1" readingOrder="1"/>
    </xf>
    <xf numFmtId="0" fontId="3" fillId="2" borderId="6" xfId="0" applyFont="1" applyFill="1" applyBorder="1" applyAlignment="1">
      <alignment horizontal="right" vertical="center" wrapText="1" readingOrder="1"/>
    </xf>
    <xf numFmtId="0" fontId="1" fillId="6" borderId="1" xfId="0" applyFont="1" applyFill="1" applyBorder="1" applyAlignment="1">
      <alignment horizontal="center" vertical="center" wrapText="1" readingOrder="1"/>
    </xf>
    <xf numFmtId="0" fontId="3" fillId="2" borderId="9" xfId="0" applyFont="1" applyFill="1" applyBorder="1" applyAlignment="1">
      <alignment horizontal="right" vertical="center" wrapText="1" readingOrder="1"/>
    </xf>
    <xf numFmtId="0" fontId="3" fillId="2" borderId="17" xfId="0" applyFont="1" applyFill="1" applyBorder="1" applyAlignment="1">
      <alignment horizontal="right" vertical="center" wrapText="1" readingOrder="1"/>
    </xf>
    <xf numFmtId="0" fontId="3" fillId="2" borderId="5" xfId="0" applyFont="1" applyFill="1" applyBorder="1" applyAlignment="1">
      <alignment horizontal="right" vertical="center" wrapText="1" readingOrder="1"/>
    </xf>
    <xf numFmtId="0" fontId="2" fillId="2" borderId="1" xfId="0" applyFont="1" applyFill="1" applyBorder="1" applyAlignment="1">
      <alignment horizontal="center" vertical="center" wrapText="1" readingOrder="1"/>
    </xf>
    <xf numFmtId="0" fontId="2" fillId="2" borderId="9" xfId="0" applyFont="1" applyFill="1" applyBorder="1" applyAlignment="1">
      <alignment horizontal="center" vertical="center" wrapText="1" readingOrder="1"/>
    </xf>
    <xf numFmtId="0" fontId="1" fillId="2" borderId="5" xfId="0" applyFont="1" applyFill="1" applyBorder="1" applyAlignment="1">
      <alignment horizontal="center" vertical="center" wrapText="1" readingOrder="1"/>
    </xf>
    <xf numFmtId="0" fontId="6" fillId="2" borderId="3" xfId="0" applyFont="1" applyFill="1" applyBorder="1" applyAlignment="1">
      <alignment horizontal="right" vertical="center" wrapText="1" readingOrder="1"/>
    </xf>
    <xf numFmtId="0" fontId="6" fillId="2" borderId="6" xfId="0" applyFont="1" applyFill="1" applyBorder="1" applyAlignment="1">
      <alignment horizontal="right" vertical="center" wrapText="1" readingOrder="1"/>
    </xf>
    <xf numFmtId="0" fontId="6" fillId="2" borderId="10" xfId="0" applyFont="1" applyFill="1" applyBorder="1" applyAlignment="1">
      <alignment horizontal="right" vertical="center" wrapText="1" readingOrder="1"/>
    </xf>
    <xf numFmtId="0" fontId="1" fillId="2" borderId="9" xfId="0" applyFont="1" applyFill="1" applyBorder="1" applyAlignment="1">
      <alignment horizontal="center" vertical="center" wrapText="1" readingOrder="1"/>
    </xf>
    <xf numFmtId="0" fontId="13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 readingOrder="1"/>
    </xf>
    <xf numFmtId="0" fontId="6" fillId="2" borderId="4" xfId="0" applyFont="1" applyFill="1" applyBorder="1" applyAlignment="1">
      <alignment horizontal="right" vertical="center" wrapText="1" readingOrder="1"/>
    </xf>
    <xf numFmtId="0" fontId="6" fillId="2" borderId="13" xfId="0" applyFont="1" applyFill="1" applyBorder="1" applyAlignment="1">
      <alignment horizontal="right" vertical="center" wrapText="1" readingOrder="1"/>
    </xf>
    <xf numFmtId="0" fontId="6" fillId="2" borderId="14" xfId="0" applyFont="1" applyFill="1" applyBorder="1" applyAlignment="1">
      <alignment horizontal="right" vertical="center" wrapText="1" readingOrder="1"/>
    </xf>
    <xf numFmtId="0" fontId="6" fillId="0" borderId="9" xfId="0" applyFont="1" applyBorder="1" applyAlignment="1">
      <alignment horizontal="right" vertical="center" wrapText="1" readingOrder="1"/>
    </xf>
    <xf numFmtId="0" fontId="6" fillId="0" borderId="17" xfId="0" applyFont="1" applyBorder="1" applyAlignment="1">
      <alignment horizontal="right" vertical="center" wrapText="1" readingOrder="1"/>
    </xf>
    <xf numFmtId="0" fontId="6" fillId="0" borderId="5" xfId="0" applyFont="1" applyBorder="1" applyAlignment="1">
      <alignment horizontal="right" vertical="center" wrapText="1" readingOrder="1"/>
    </xf>
    <xf numFmtId="0" fontId="13" fillId="0" borderId="1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 readingOrder="1"/>
    </xf>
    <xf numFmtId="0" fontId="6" fillId="0" borderId="3" xfId="0" applyFont="1" applyBorder="1" applyAlignment="1">
      <alignment horizontal="right" vertical="center" wrapText="1" readingOrder="1"/>
    </xf>
    <xf numFmtId="0" fontId="6" fillId="0" borderId="6" xfId="0" applyFont="1" applyBorder="1" applyAlignment="1">
      <alignment horizontal="right" vertical="center" wrapText="1" readingOrder="1"/>
    </xf>
    <xf numFmtId="0" fontId="6" fillId="0" borderId="10" xfId="0" applyFont="1" applyBorder="1" applyAlignment="1">
      <alignment horizontal="right" vertical="center" wrapText="1" readingOrder="1"/>
    </xf>
    <xf numFmtId="0" fontId="13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"/>
  <sheetViews>
    <sheetView workbookViewId="0">
      <selection activeCell="A9" sqref="A9:E9"/>
    </sheetView>
  </sheetViews>
  <sheetFormatPr defaultRowHeight="14.4"/>
  <cols>
    <col min="1" max="1" width="35.33203125" customWidth="1"/>
    <col min="2" max="2" width="21.33203125" customWidth="1"/>
    <col min="3" max="3" width="21.33203125" style="47" customWidth="1"/>
    <col min="4" max="4" width="21.33203125" customWidth="1"/>
    <col min="5" max="5" width="24.88671875" customWidth="1"/>
    <col min="6" max="7" width="18.33203125" customWidth="1"/>
  </cols>
  <sheetData>
    <row r="1" spans="1:7" ht="36.75" customHeight="1">
      <c r="A1" s="70" t="s">
        <v>46</v>
      </c>
      <c r="B1" s="70"/>
      <c r="C1" s="70"/>
      <c r="D1" s="70"/>
      <c r="E1" s="70"/>
      <c r="F1" s="70"/>
      <c r="G1" s="70"/>
    </row>
    <row r="2" spans="1:7" ht="37.5" customHeight="1">
      <c r="A2" s="71" t="s">
        <v>0</v>
      </c>
      <c r="B2" s="71" t="s">
        <v>45</v>
      </c>
      <c r="C2" s="71" t="s">
        <v>67</v>
      </c>
      <c r="D2" s="71" t="s">
        <v>44</v>
      </c>
      <c r="E2" s="22" t="s">
        <v>1</v>
      </c>
      <c r="F2" s="71" t="s">
        <v>54</v>
      </c>
      <c r="G2" s="71" t="s">
        <v>56</v>
      </c>
    </row>
    <row r="3" spans="1:7" ht="33" customHeight="1">
      <c r="A3" s="71"/>
      <c r="B3" s="71"/>
      <c r="C3" s="71"/>
      <c r="D3" s="71"/>
      <c r="E3" s="49" t="s">
        <v>2</v>
      </c>
      <c r="F3" s="71"/>
      <c r="G3" s="71"/>
    </row>
    <row r="4" spans="1:7" ht="51" customHeight="1">
      <c r="A4" s="71"/>
      <c r="B4" s="71"/>
      <c r="C4" s="71"/>
      <c r="D4" s="71"/>
      <c r="E4" s="50"/>
      <c r="F4" s="71"/>
      <c r="G4" s="71"/>
    </row>
    <row r="5" spans="1:7" ht="15.75" customHeight="1">
      <c r="A5" s="17">
        <v>1</v>
      </c>
      <c r="B5" s="17">
        <v>2</v>
      </c>
      <c r="C5" s="40"/>
      <c r="D5" s="17">
        <v>3</v>
      </c>
      <c r="E5" s="17">
        <v>4</v>
      </c>
      <c r="F5" s="36">
        <v>5</v>
      </c>
      <c r="G5" s="17">
        <v>6</v>
      </c>
    </row>
    <row r="6" spans="1:7" ht="26.25" customHeight="1">
      <c r="A6" s="76" t="s">
        <v>43</v>
      </c>
      <c r="B6" s="76"/>
      <c r="C6" s="76"/>
      <c r="D6" s="76"/>
      <c r="E6" s="76"/>
      <c r="F6" s="76"/>
      <c r="G6" s="76"/>
    </row>
    <row r="7" spans="1:7" ht="18.75" customHeight="1">
      <c r="A7" s="15">
        <v>211</v>
      </c>
      <c r="B7" s="12">
        <v>1</v>
      </c>
      <c r="C7" s="12">
        <v>53677.419300000001</v>
      </c>
      <c r="D7" s="68">
        <f>B7*C7</f>
        <v>53677.419300000001</v>
      </c>
      <c r="E7" s="38">
        <v>27</v>
      </c>
      <c r="F7" s="62">
        <f>B7/E7</f>
        <v>3.7037037037037035E-2</v>
      </c>
      <c r="G7" s="21">
        <f>D7/E7</f>
        <v>1988.0525666666667</v>
      </c>
    </row>
    <row r="8" spans="1:7" ht="18.75" customHeight="1">
      <c r="A8" s="15">
        <v>213</v>
      </c>
      <c r="B8" s="12" t="s">
        <v>53</v>
      </c>
      <c r="C8" s="12">
        <v>16210.58</v>
      </c>
      <c r="D8" s="19">
        <f>B7*C8</f>
        <v>16210.58</v>
      </c>
      <c r="E8" s="38">
        <v>27</v>
      </c>
      <c r="F8" s="38" t="s">
        <v>53</v>
      </c>
      <c r="G8" s="21">
        <f>D8/E8</f>
        <v>600.39185185185181</v>
      </c>
    </row>
    <row r="9" spans="1:7" ht="18" thickBot="1">
      <c r="A9" s="74" t="s">
        <v>3</v>
      </c>
      <c r="B9" s="75"/>
      <c r="C9" s="75"/>
      <c r="D9" s="75"/>
      <c r="E9" s="75"/>
      <c r="F9" s="51">
        <v>0.31</v>
      </c>
      <c r="G9" s="35">
        <f>G7+G8</f>
        <v>2588.4444185185184</v>
      </c>
    </row>
    <row r="10" spans="1:7" ht="17.399999999999999">
      <c r="A10" s="2"/>
      <c r="B10" s="2"/>
      <c r="C10" s="41"/>
      <c r="D10" s="2"/>
      <c r="E10" s="2"/>
      <c r="F10" s="2"/>
      <c r="G10" s="11"/>
    </row>
    <row r="11" spans="1:7" ht="33" customHeight="1">
      <c r="D11" s="72"/>
      <c r="E11" s="73"/>
      <c r="F11" s="10"/>
    </row>
    <row r="12" spans="1:7" ht="28.5" customHeight="1">
      <c r="A12" s="1"/>
    </row>
    <row r="13" spans="1:7">
      <c r="A13" s="1"/>
    </row>
    <row r="14" spans="1:7">
      <c r="A14" s="1"/>
    </row>
  </sheetData>
  <mergeCells count="10">
    <mergeCell ref="A1:G1"/>
    <mergeCell ref="F2:F4"/>
    <mergeCell ref="D11:E11"/>
    <mergeCell ref="A9:E9"/>
    <mergeCell ref="A2:A4"/>
    <mergeCell ref="B2:B4"/>
    <mergeCell ref="D2:D4"/>
    <mergeCell ref="G2:G4"/>
    <mergeCell ref="A6:G6"/>
    <mergeCell ref="C2:C4"/>
  </mergeCells>
  <pageMargins left="0.7" right="0.7" top="0.75" bottom="0.75" header="0.3" footer="0.3"/>
  <pageSetup paperSize="9" scale="8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L8"/>
  <sheetViews>
    <sheetView tabSelected="1" view="pageBreakPreview" zoomScaleSheetLayoutView="100" workbookViewId="0">
      <selection activeCell="A2" sqref="A2:C2"/>
    </sheetView>
  </sheetViews>
  <sheetFormatPr defaultRowHeight="14.4"/>
  <cols>
    <col min="1" max="11" width="17.88671875" customWidth="1"/>
    <col min="12" max="12" width="15.6640625" customWidth="1"/>
  </cols>
  <sheetData>
    <row r="1" spans="1:12" ht="79.5" customHeight="1">
      <c r="A1" s="100" t="s">
        <v>74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66"/>
    </row>
    <row r="2" spans="1:12" ht="81.75" customHeight="1">
      <c r="A2" s="71" t="s">
        <v>18</v>
      </c>
      <c r="B2" s="71"/>
      <c r="C2" s="71"/>
      <c r="D2" s="71" t="s">
        <v>19</v>
      </c>
      <c r="E2" s="71"/>
      <c r="F2" s="71"/>
      <c r="G2" s="71"/>
      <c r="H2" s="71"/>
      <c r="I2" s="71"/>
      <c r="J2" s="71"/>
      <c r="K2" s="71" t="s">
        <v>20</v>
      </c>
      <c r="L2" s="67" t="s">
        <v>69</v>
      </c>
    </row>
    <row r="3" spans="1:12" ht="48.75" customHeight="1">
      <c r="A3" s="39" t="s">
        <v>21</v>
      </c>
      <c r="B3" s="39" t="s">
        <v>22</v>
      </c>
      <c r="C3" s="39" t="s">
        <v>23</v>
      </c>
      <c r="D3" s="39" t="s">
        <v>24</v>
      </c>
      <c r="E3" s="39" t="s">
        <v>25</v>
      </c>
      <c r="F3" s="39" t="s">
        <v>26</v>
      </c>
      <c r="G3" s="39" t="s">
        <v>27</v>
      </c>
      <c r="H3" s="39" t="s">
        <v>28</v>
      </c>
      <c r="I3" s="39" t="s">
        <v>29</v>
      </c>
      <c r="J3" s="39" t="s">
        <v>30</v>
      </c>
      <c r="K3" s="71"/>
      <c r="L3" s="67"/>
    </row>
    <row r="4" spans="1:12" ht="21">
      <c r="A4" s="54">
        <v>1</v>
      </c>
      <c r="B4" s="54">
        <v>2</v>
      </c>
      <c r="C4" s="54">
        <v>3</v>
      </c>
      <c r="D4" s="54">
        <v>4</v>
      </c>
      <c r="E4" s="54">
        <v>5</v>
      </c>
      <c r="F4" s="54">
        <v>6</v>
      </c>
      <c r="G4" s="54">
        <v>7</v>
      </c>
      <c r="H4" s="54">
        <v>8</v>
      </c>
      <c r="I4" s="54">
        <v>9</v>
      </c>
      <c r="J4" s="54">
        <v>10</v>
      </c>
      <c r="K4" s="55">
        <v>11</v>
      </c>
      <c r="L4" s="67" t="s">
        <v>68</v>
      </c>
    </row>
    <row r="5" spans="1:12" ht="21">
      <c r="A5" s="56">
        <f>'оплата труда'!G9</f>
        <v>2588.4444185185184</v>
      </c>
      <c r="B5" s="57">
        <f>'(МЦ ОЦДИ)'!H6</f>
        <v>398.51851851851853</v>
      </c>
      <c r="C5" s="57">
        <f>'(ИНН)1,3'!H6</f>
        <v>266.66666666666669</v>
      </c>
      <c r="D5" s="56">
        <f>'(КУ)'!H8</f>
        <v>0</v>
      </c>
      <c r="E5" s="56">
        <f>'(СНИ) '!H13</f>
        <v>0</v>
      </c>
      <c r="F5" s="58">
        <f>'(СОЦДИ)'!H6</f>
        <v>99.259259259259252</v>
      </c>
      <c r="G5" s="58">
        <f>'(УС)'!H6</f>
        <v>99.555555555555557</v>
      </c>
      <c r="H5" s="58">
        <f>'(ТУ)'!H6</f>
        <v>31.737777777777776</v>
      </c>
      <c r="I5" s="58">
        <f>'(ОТ2)'!G9</f>
        <v>0</v>
      </c>
      <c r="J5" s="58">
        <f>'прочие ОХ'!H6</f>
        <v>163.06888888888886</v>
      </c>
      <c r="K5" s="56">
        <f>A5+B5+D5+E5++F5+G5+H5+I5+J5</f>
        <v>3380.5844185185188</v>
      </c>
      <c r="L5" s="69">
        <f>K5*27</f>
        <v>91275.779300000009</v>
      </c>
    </row>
    <row r="8" spans="1:12" ht="19.5" customHeight="1"/>
  </sheetData>
  <mergeCells count="4">
    <mergeCell ref="A2:C2"/>
    <mergeCell ref="D2:J2"/>
    <mergeCell ref="K2:K3"/>
    <mergeCell ref="A1:K1"/>
  </mergeCells>
  <pageMargins left="0.11811023622047245" right="0.11811023622047245" top="0.74803149606299213" bottom="0.74803149606299213" header="0.31496062992125984" footer="0.31496062992125984"/>
  <pageSetup paperSize="9" scale="66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6"/>
  <sheetViews>
    <sheetView workbookViewId="0">
      <selection activeCell="A5" sqref="A5"/>
    </sheetView>
  </sheetViews>
  <sheetFormatPr defaultColWidth="9.109375" defaultRowHeight="14.4"/>
  <cols>
    <col min="1" max="1" width="30.44140625" style="47" customWidth="1"/>
    <col min="2" max="3" width="14.109375" style="47" customWidth="1"/>
    <col min="4" max="4" width="24.33203125" style="47" customWidth="1"/>
    <col min="5" max="5" width="20.33203125" style="47" customWidth="1"/>
    <col min="6" max="6" width="21.109375" style="47" customWidth="1"/>
    <col min="7" max="7" width="18.44140625" style="47" customWidth="1"/>
    <col min="8" max="8" width="19.33203125" style="47" customWidth="1"/>
    <col min="9" max="16384" width="9.109375" style="47"/>
  </cols>
  <sheetData>
    <row r="1" spans="1:8" ht="59.25" customHeight="1">
      <c r="A1" s="70" t="s">
        <v>71</v>
      </c>
      <c r="B1" s="70"/>
      <c r="C1" s="70"/>
      <c r="D1" s="70"/>
      <c r="E1" s="70"/>
      <c r="F1" s="70"/>
      <c r="G1" s="70"/>
    </row>
    <row r="2" spans="1:8" ht="37.5" customHeight="1">
      <c r="A2" s="80" t="s">
        <v>4</v>
      </c>
      <c r="B2" s="80" t="s">
        <v>5</v>
      </c>
      <c r="C2" s="81" t="s">
        <v>52</v>
      </c>
      <c r="D2" s="22" t="s">
        <v>1</v>
      </c>
      <c r="E2" s="82" t="s">
        <v>10</v>
      </c>
      <c r="F2" s="60" t="s">
        <v>50</v>
      </c>
      <c r="G2" s="71" t="s">
        <v>54</v>
      </c>
      <c r="H2" s="71" t="s">
        <v>56</v>
      </c>
    </row>
    <row r="3" spans="1:8" ht="65.25" customHeight="1">
      <c r="A3" s="80"/>
      <c r="B3" s="80"/>
      <c r="C3" s="81"/>
      <c r="D3" s="23" t="s">
        <v>2</v>
      </c>
      <c r="E3" s="82"/>
      <c r="F3" s="61" t="s">
        <v>6</v>
      </c>
      <c r="G3" s="71"/>
      <c r="H3" s="71"/>
    </row>
    <row r="4" spans="1:8" ht="18">
      <c r="A4" s="37">
        <v>1</v>
      </c>
      <c r="B4" s="37">
        <v>2</v>
      </c>
      <c r="C4" s="37"/>
      <c r="D4" s="59">
        <v>3</v>
      </c>
      <c r="E4" s="37"/>
      <c r="F4" s="37">
        <v>4</v>
      </c>
      <c r="G4" s="37">
        <v>5</v>
      </c>
      <c r="H4" s="37">
        <v>6</v>
      </c>
    </row>
    <row r="5" spans="1:8" ht="18">
      <c r="A5" s="3" t="s">
        <v>72</v>
      </c>
      <c r="B5" s="4" t="s">
        <v>32</v>
      </c>
      <c r="C5" s="44">
        <v>1</v>
      </c>
      <c r="D5" s="45">
        <v>27</v>
      </c>
      <c r="E5" s="45">
        <v>7200</v>
      </c>
      <c r="F5" s="45">
        <f>C5*E5</f>
        <v>7200</v>
      </c>
      <c r="G5" s="62">
        <f>F5/D5</f>
        <v>266.66666666666669</v>
      </c>
      <c r="H5" s="34">
        <f>F5/D5</f>
        <v>266.66666666666669</v>
      </c>
    </row>
    <row r="6" spans="1:8" ht="19.5" customHeight="1" thickBot="1">
      <c r="A6" s="77" t="s">
        <v>73</v>
      </c>
      <c r="B6" s="78"/>
      <c r="C6" s="78"/>
      <c r="D6" s="78"/>
      <c r="E6" s="78"/>
      <c r="F6" s="78"/>
      <c r="G6" s="79"/>
      <c r="H6" s="52">
        <f>SUM(H5:H5)</f>
        <v>266.66666666666669</v>
      </c>
    </row>
  </sheetData>
  <mergeCells count="8">
    <mergeCell ref="H2:H3"/>
    <mergeCell ref="A6:G6"/>
    <mergeCell ref="A1:G1"/>
    <mergeCell ref="A2:A3"/>
    <mergeCell ref="B2:B3"/>
    <mergeCell ref="C2:C3"/>
    <mergeCell ref="E2:E3"/>
    <mergeCell ref="G2:G3"/>
  </mergeCells>
  <pageMargins left="0.31496062992125984" right="0.31496062992125984" top="0.74803149606299213" bottom="0.74803149606299213" header="0.31496062992125984" footer="0.31496062992125984"/>
  <pageSetup paperSize="9" scale="8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6"/>
  <sheetViews>
    <sheetView view="pageBreakPreview" zoomScale="95" zoomScaleSheetLayoutView="95" workbookViewId="0">
      <selection sqref="A1:XFD1048576"/>
    </sheetView>
  </sheetViews>
  <sheetFormatPr defaultRowHeight="14.4"/>
  <cols>
    <col min="1" max="1" width="30.44140625" customWidth="1"/>
    <col min="2" max="3" width="14.109375" customWidth="1"/>
    <col min="4" max="4" width="24.33203125" customWidth="1"/>
    <col min="5" max="5" width="20.33203125" customWidth="1"/>
    <col min="6" max="6" width="21.109375" customWidth="1"/>
    <col min="7" max="7" width="18.44140625" customWidth="1"/>
    <col min="8" max="8" width="19.33203125" customWidth="1"/>
  </cols>
  <sheetData>
    <row r="1" spans="1:8" ht="59.25" customHeight="1">
      <c r="A1" s="70" t="s">
        <v>49</v>
      </c>
      <c r="B1" s="70"/>
      <c r="C1" s="70"/>
      <c r="D1" s="70"/>
      <c r="E1" s="70"/>
      <c r="F1" s="70"/>
      <c r="G1" s="70"/>
    </row>
    <row r="2" spans="1:8" ht="37.5" customHeight="1">
      <c r="A2" s="80" t="s">
        <v>4</v>
      </c>
      <c r="B2" s="80" t="s">
        <v>5</v>
      </c>
      <c r="C2" s="81" t="s">
        <v>52</v>
      </c>
      <c r="D2" s="22" t="s">
        <v>1</v>
      </c>
      <c r="E2" s="82" t="s">
        <v>10</v>
      </c>
      <c r="F2" s="19" t="s">
        <v>50</v>
      </c>
      <c r="G2" s="71" t="s">
        <v>54</v>
      </c>
      <c r="H2" s="71" t="s">
        <v>56</v>
      </c>
    </row>
    <row r="3" spans="1:8" ht="65.25" customHeight="1">
      <c r="A3" s="80"/>
      <c r="B3" s="80"/>
      <c r="C3" s="81"/>
      <c r="D3" s="23" t="s">
        <v>2</v>
      </c>
      <c r="E3" s="82"/>
      <c r="F3" s="13" t="s">
        <v>6</v>
      </c>
      <c r="G3" s="71"/>
      <c r="H3" s="71"/>
    </row>
    <row r="4" spans="1:8" ht="18">
      <c r="A4" s="37">
        <v>1</v>
      </c>
      <c r="B4" s="37">
        <v>2</v>
      </c>
      <c r="C4" s="37"/>
      <c r="D4" s="59">
        <v>3</v>
      </c>
      <c r="E4" s="37"/>
      <c r="F4" s="37">
        <v>4</v>
      </c>
      <c r="G4" s="37">
        <v>5</v>
      </c>
      <c r="H4" s="37">
        <v>6</v>
      </c>
    </row>
    <row r="5" spans="1:8" ht="18">
      <c r="A5" s="3" t="s">
        <v>70</v>
      </c>
      <c r="B5" s="4" t="s">
        <v>32</v>
      </c>
      <c r="C5" s="44">
        <v>1</v>
      </c>
      <c r="D5" s="45">
        <v>27</v>
      </c>
      <c r="E5" s="45">
        <v>10760</v>
      </c>
      <c r="F5" s="45">
        <f>C5*E5</f>
        <v>10760</v>
      </c>
      <c r="G5" s="62">
        <f>F5/D5</f>
        <v>398.51851851851853</v>
      </c>
      <c r="H5" s="34">
        <f>F5/D5</f>
        <v>398.51851851851853</v>
      </c>
    </row>
    <row r="6" spans="1:8" ht="19.5" customHeight="1" thickBot="1">
      <c r="A6" s="77" t="s">
        <v>7</v>
      </c>
      <c r="B6" s="78"/>
      <c r="C6" s="78"/>
      <c r="D6" s="78"/>
      <c r="E6" s="78"/>
      <c r="F6" s="78"/>
      <c r="G6" s="79"/>
      <c r="H6" s="52">
        <f>SUM(H5:H5)</f>
        <v>398.51851851851853</v>
      </c>
    </row>
  </sheetData>
  <mergeCells count="8">
    <mergeCell ref="H2:H3"/>
    <mergeCell ref="A6:G6"/>
    <mergeCell ref="A1:G1"/>
    <mergeCell ref="G2:G3"/>
    <mergeCell ref="A2:A3"/>
    <mergeCell ref="B2:B3"/>
    <mergeCell ref="C2:C3"/>
    <mergeCell ref="E2:E3"/>
  </mergeCells>
  <pageMargins left="0.7" right="0.7" top="0.75" bottom="0.75" header="0.3" footer="0.3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8"/>
  <sheetViews>
    <sheetView view="pageBreakPreview" topLeftCell="C1" zoomScaleSheetLayoutView="100" workbookViewId="0">
      <selection activeCell="H9" sqref="H9"/>
    </sheetView>
  </sheetViews>
  <sheetFormatPr defaultRowHeight="14.4"/>
  <cols>
    <col min="1" max="1" width="24.88671875" customWidth="1"/>
    <col min="2" max="2" width="17.109375" customWidth="1"/>
    <col min="3" max="3" width="20.109375" customWidth="1"/>
    <col min="4" max="4" width="21.5546875" customWidth="1"/>
    <col min="5" max="7" width="18.33203125" customWidth="1"/>
    <col min="8" max="8" width="17.109375" customWidth="1"/>
  </cols>
  <sheetData>
    <row r="1" spans="1:8" ht="47.25" customHeight="1">
      <c r="A1" s="70" t="s">
        <v>51</v>
      </c>
      <c r="B1" s="70"/>
      <c r="C1" s="70"/>
      <c r="D1" s="70"/>
      <c r="E1" s="70"/>
      <c r="F1" s="70"/>
      <c r="G1" s="70"/>
      <c r="H1" s="70"/>
    </row>
    <row r="2" spans="1:8" ht="56.25" customHeight="1">
      <c r="A2" s="71" t="s">
        <v>8</v>
      </c>
      <c r="B2" s="71" t="s">
        <v>5</v>
      </c>
      <c r="C2" s="71" t="s">
        <v>52</v>
      </c>
      <c r="D2" s="19" t="s">
        <v>1</v>
      </c>
      <c r="E2" s="71" t="s">
        <v>10</v>
      </c>
      <c r="F2" s="19" t="s">
        <v>58</v>
      </c>
      <c r="G2" s="71" t="s">
        <v>54</v>
      </c>
      <c r="H2" s="71" t="s">
        <v>56</v>
      </c>
    </row>
    <row r="3" spans="1:8" ht="36">
      <c r="A3" s="71"/>
      <c r="B3" s="71"/>
      <c r="C3" s="71"/>
      <c r="D3" s="13" t="s">
        <v>2</v>
      </c>
      <c r="E3" s="71"/>
      <c r="F3" s="19" t="s">
        <v>59</v>
      </c>
      <c r="G3" s="71"/>
      <c r="H3" s="71"/>
    </row>
    <row r="4" spans="1:8" ht="18">
      <c r="A4" s="20">
        <v>1</v>
      </c>
      <c r="B4" s="20">
        <v>2</v>
      </c>
      <c r="C4" s="20">
        <v>3</v>
      </c>
      <c r="D4" s="20">
        <v>4</v>
      </c>
      <c r="E4" s="20">
        <v>5</v>
      </c>
      <c r="F4" s="20">
        <v>6</v>
      </c>
      <c r="G4" s="20">
        <v>7</v>
      </c>
      <c r="H4" s="20">
        <v>8</v>
      </c>
    </row>
    <row r="5" spans="1:8" ht="36.75" customHeight="1">
      <c r="A5" s="29"/>
      <c r="B5" s="19" t="s">
        <v>33</v>
      </c>
      <c r="C5" s="30"/>
      <c r="D5" s="31"/>
      <c r="E5" s="21"/>
      <c r="F5" s="21">
        <f>C5*E5</f>
        <v>0</v>
      </c>
      <c r="G5" s="62" t="e">
        <f>C5/D5</f>
        <v>#DIV/0!</v>
      </c>
      <c r="H5" s="21" t="e">
        <f>F5/D5</f>
        <v>#DIV/0!</v>
      </c>
    </row>
    <row r="6" spans="1:8" ht="48.75" customHeight="1">
      <c r="A6" s="29"/>
      <c r="B6" s="19" t="s">
        <v>34</v>
      </c>
      <c r="C6" s="30"/>
      <c r="D6" s="31"/>
      <c r="E6" s="21"/>
      <c r="F6" s="21"/>
      <c r="G6" s="62" t="e">
        <f t="shared" ref="G6:G7" si="0">C6/D6</f>
        <v>#DIV/0!</v>
      </c>
      <c r="H6" s="21" t="e">
        <f t="shared" ref="H6:H7" si="1">F6/D6</f>
        <v>#DIV/0!</v>
      </c>
    </row>
    <row r="7" spans="1:8" ht="18">
      <c r="A7" s="29"/>
      <c r="B7" s="19" t="s">
        <v>33</v>
      </c>
      <c r="C7" s="30"/>
      <c r="D7" s="31"/>
      <c r="E7" s="21"/>
      <c r="F7" s="21">
        <f t="shared" ref="F7" si="2">C7*E7</f>
        <v>0</v>
      </c>
      <c r="G7" s="62" t="e">
        <f t="shared" si="0"/>
        <v>#DIV/0!</v>
      </c>
      <c r="H7" s="21" t="e">
        <f t="shared" si="1"/>
        <v>#DIV/0!</v>
      </c>
    </row>
    <row r="8" spans="1:8" ht="18" thickBot="1">
      <c r="A8" s="83" t="s">
        <v>11</v>
      </c>
      <c r="B8" s="84"/>
      <c r="C8" s="84"/>
      <c r="D8" s="84"/>
      <c r="E8" s="85"/>
      <c r="F8" s="18"/>
      <c r="G8" s="18"/>
      <c r="H8" s="28"/>
    </row>
  </sheetData>
  <mergeCells count="8">
    <mergeCell ref="A1:H1"/>
    <mergeCell ref="G2:G3"/>
    <mergeCell ref="H2:H3"/>
    <mergeCell ref="A8:E8"/>
    <mergeCell ref="A2:A3"/>
    <mergeCell ref="B2:B3"/>
    <mergeCell ref="C2:C3"/>
    <mergeCell ref="E2:E3"/>
  </mergeCells>
  <pageMargins left="0.7" right="0.7" top="0.75" bottom="0.75" header="0.3" footer="0.3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3"/>
  <sheetViews>
    <sheetView view="pageBreakPreview" zoomScaleSheetLayoutView="100" workbookViewId="0">
      <selection activeCell="H14" sqref="H14"/>
    </sheetView>
  </sheetViews>
  <sheetFormatPr defaultRowHeight="14.4"/>
  <cols>
    <col min="1" max="1" width="42.88671875" customWidth="1"/>
    <col min="2" max="2" width="15.44140625" customWidth="1"/>
    <col min="3" max="4" width="20.44140625" customWidth="1"/>
    <col min="5" max="5" width="23.5546875" customWidth="1"/>
    <col min="6" max="7" width="20.44140625" customWidth="1"/>
    <col min="8" max="8" width="18.44140625" customWidth="1"/>
  </cols>
  <sheetData>
    <row r="1" spans="1:8" ht="52.5" customHeight="1">
      <c r="A1" s="70" t="s">
        <v>57</v>
      </c>
      <c r="B1" s="70"/>
      <c r="C1" s="70"/>
      <c r="D1" s="70"/>
      <c r="E1" s="70"/>
      <c r="F1" s="70"/>
      <c r="G1" s="70"/>
      <c r="H1" s="70"/>
    </row>
    <row r="2" spans="1:8" ht="37.5" customHeight="1">
      <c r="A2" s="71" t="s">
        <v>12</v>
      </c>
      <c r="B2" s="71" t="s">
        <v>5</v>
      </c>
      <c r="C2" s="86" t="s">
        <v>9</v>
      </c>
      <c r="D2" s="22" t="s">
        <v>1</v>
      </c>
      <c r="E2" s="82" t="s">
        <v>10</v>
      </c>
      <c r="F2" s="71" t="s">
        <v>60</v>
      </c>
      <c r="G2" s="71" t="s">
        <v>54</v>
      </c>
      <c r="H2" s="71" t="s">
        <v>56</v>
      </c>
    </row>
    <row r="3" spans="1:8" ht="66.75" customHeight="1">
      <c r="A3" s="71"/>
      <c r="B3" s="71"/>
      <c r="C3" s="86"/>
      <c r="D3" s="23" t="s">
        <v>2</v>
      </c>
      <c r="E3" s="82"/>
      <c r="F3" s="71"/>
      <c r="G3" s="71"/>
      <c r="H3" s="71"/>
    </row>
    <row r="4" spans="1:8" ht="18">
      <c r="A4" s="20">
        <v>1</v>
      </c>
      <c r="B4" s="20">
        <v>2</v>
      </c>
      <c r="C4" s="20">
        <v>3</v>
      </c>
      <c r="D4" s="20">
        <v>4</v>
      </c>
      <c r="E4" s="20">
        <v>5</v>
      </c>
      <c r="F4" s="20">
        <v>6</v>
      </c>
      <c r="G4" s="20">
        <v>7</v>
      </c>
      <c r="H4" s="20">
        <v>8</v>
      </c>
    </row>
    <row r="5" spans="1:8" ht="18">
      <c r="A5" s="5"/>
      <c r="B5" s="39"/>
      <c r="C5" s="39"/>
      <c r="D5" s="39"/>
      <c r="E5" s="21"/>
      <c r="F5" s="21">
        <f>C5*E5</f>
        <v>0</v>
      </c>
      <c r="G5" s="62" t="e">
        <f>C5/D5</f>
        <v>#DIV/0!</v>
      </c>
      <c r="H5" s="21" t="e">
        <f>F5/D5</f>
        <v>#DIV/0!</v>
      </c>
    </row>
    <row r="6" spans="1:8" ht="18">
      <c r="A6" s="6"/>
      <c r="B6" s="39"/>
      <c r="C6" s="39"/>
      <c r="D6" s="39"/>
      <c r="E6" s="21"/>
      <c r="F6" s="21">
        <f t="shared" ref="F6:F10" si="0">C6*E6</f>
        <v>0</v>
      </c>
      <c r="G6" s="62" t="e">
        <f>F6/D6</f>
        <v>#DIV/0!</v>
      </c>
      <c r="H6" s="21" t="e">
        <f t="shared" ref="H6:H12" si="1">F6/D6</f>
        <v>#DIV/0!</v>
      </c>
    </row>
    <row r="7" spans="1:8" ht="18">
      <c r="A7" s="5"/>
      <c r="B7" s="39"/>
      <c r="C7" s="39"/>
      <c r="D7" s="39"/>
      <c r="E7" s="21"/>
      <c r="F7" s="21">
        <f t="shared" si="0"/>
        <v>0</v>
      </c>
      <c r="G7" s="62" t="e">
        <f t="shared" ref="G7:G10" si="2">F7/D7</f>
        <v>#DIV/0!</v>
      </c>
      <c r="H7" s="21" t="e">
        <f t="shared" si="1"/>
        <v>#DIV/0!</v>
      </c>
    </row>
    <row r="8" spans="1:8" ht="18">
      <c r="A8" s="5"/>
      <c r="B8" s="39"/>
      <c r="C8" s="39"/>
      <c r="D8" s="39"/>
      <c r="E8" s="21"/>
      <c r="F8" s="21">
        <f t="shared" si="0"/>
        <v>0</v>
      </c>
      <c r="G8" s="62" t="e">
        <f t="shared" si="2"/>
        <v>#DIV/0!</v>
      </c>
      <c r="H8" s="21" t="e">
        <f t="shared" si="1"/>
        <v>#DIV/0!</v>
      </c>
    </row>
    <row r="9" spans="1:8" ht="18">
      <c r="A9" s="5"/>
      <c r="B9" s="39"/>
      <c r="C9" s="39"/>
      <c r="D9" s="39"/>
      <c r="E9" s="21"/>
      <c r="F9" s="21">
        <f t="shared" si="0"/>
        <v>0</v>
      </c>
      <c r="G9" s="62" t="e">
        <f t="shared" si="2"/>
        <v>#DIV/0!</v>
      </c>
      <c r="H9" s="21" t="e">
        <f t="shared" si="1"/>
        <v>#DIV/0!</v>
      </c>
    </row>
    <row r="10" spans="1:8" ht="18">
      <c r="A10" s="5"/>
      <c r="B10" s="39"/>
      <c r="C10" s="39"/>
      <c r="D10" s="39"/>
      <c r="E10" s="21"/>
      <c r="F10" s="21">
        <f t="shared" si="0"/>
        <v>0</v>
      </c>
      <c r="G10" s="62" t="e">
        <f t="shared" si="2"/>
        <v>#DIV/0!</v>
      </c>
      <c r="H10" s="21" t="e">
        <f t="shared" si="1"/>
        <v>#DIV/0!</v>
      </c>
    </row>
    <row r="11" spans="1:8" ht="18">
      <c r="A11" s="5"/>
      <c r="B11" s="39"/>
      <c r="C11" s="39"/>
      <c r="D11" s="39"/>
      <c r="E11" s="21"/>
      <c r="F11" s="21">
        <f>C11*E11</f>
        <v>0</v>
      </c>
      <c r="G11" s="63" t="e">
        <f t="shared" ref="G11:G12" si="3">C11/D11</f>
        <v>#DIV/0!</v>
      </c>
      <c r="H11" s="21" t="e">
        <f t="shared" si="1"/>
        <v>#DIV/0!</v>
      </c>
    </row>
    <row r="12" spans="1:8" ht="18">
      <c r="A12" s="5"/>
      <c r="B12" s="39"/>
      <c r="C12" s="39"/>
      <c r="D12" s="39"/>
      <c r="E12" s="21"/>
      <c r="F12" s="21">
        <f>C12*E12</f>
        <v>0</v>
      </c>
      <c r="G12" s="63" t="e">
        <f t="shared" si="3"/>
        <v>#DIV/0!</v>
      </c>
      <c r="H12" s="21" t="e">
        <f t="shared" si="1"/>
        <v>#DIV/0!</v>
      </c>
    </row>
    <row r="13" spans="1:8" ht="18" thickBot="1">
      <c r="A13" s="83" t="s">
        <v>13</v>
      </c>
      <c r="B13" s="84"/>
      <c r="C13" s="84"/>
      <c r="D13" s="84"/>
      <c r="E13" s="84"/>
      <c r="F13" s="85"/>
      <c r="G13" s="42"/>
      <c r="H13" s="28"/>
    </row>
  </sheetData>
  <mergeCells count="9">
    <mergeCell ref="A13:F13"/>
    <mergeCell ref="A1:H1"/>
    <mergeCell ref="A2:A3"/>
    <mergeCell ref="B2:B3"/>
    <mergeCell ref="C2:C3"/>
    <mergeCell ref="E2:E3"/>
    <mergeCell ref="F2:F3"/>
    <mergeCell ref="G2:G3"/>
    <mergeCell ref="H2:H3"/>
  </mergeCells>
  <pageMargins left="0.7" right="0.7" top="0.75" bottom="0.75" header="0.3" footer="0.3"/>
  <pageSetup paperSize="9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5" tint="0.39997558519241921"/>
  </sheetPr>
  <dimension ref="A1:H6"/>
  <sheetViews>
    <sheetView view="pageBreakPreview" zoomScaleSheetLayoutView="100" workbookViewId="0">
      <selection activeCell="A6" sqref="A6:F6"/>
    </sheetView>
  </sheetViews>
  <sheetFormatPr defaultRowHeight="14.4"/>
  <cols>
    <col min="1" max="1" width="31.44140625" customWidth="1"/>
    <col min="2" max="2" width="16.88671875" customWidth="1"/>
    <col min="3" max="8" width="23.6640625" customWidth="1"/>
  </cols>
  <sheetData>
    <row r="1" spans="1:8" ht="32.25" customHeight="1">
      <c r="A1" s="87" t="s">
        <v>61</v>
      </c>
      <c r="B1" s="87"/>
      <c r="C1" s="87"/>
      <c r="D1" s="87"/>
      <c r="E1" s="87"/>
      <c r="F1" s="87"/>
      <c r="G1" s="87"/>
      <c r="H1" s="87"/>
    </row>
    <row r="2" spans="1:8" ht="39.75" customHeight="1">
      <c r="A2" s="88" t="s">
        <v>12</v>
      </c>
      <c r="B2" s="88" t="s">
        <v>5</v>
      </c>
      <c r="C2" s="88" t="s">
        <v>9</v>
      </c>
      <c r="D2" s="16" t="s">
        <v>1</v>
      </c>
      <c r="E2" s="71" t="s">
        <v>10</v>
      </c>
      <c r="F2" s="71" t="s">
        <v>60</v>
      </c>
      <c r="G2" s="71" t="s">
        <v>54</v>
      </c>
      <c r="H2" s="71" t="s">
        <v>56</v>
      </c>
    </row>
    <row r="3" spans="1:8" ht="42.75" customHeight="1">
      <c r="A3" s="88"/>
      <c r="B3" s="88"/>
      <c r="C3" s="88"/>
      <c r="D3" s="13" t="s">
        <v>2</v>
      </c>
      <c r="E3" s="71"/>
      <c r="F3" s="71"/>
      <c r="G3" s="71"/>
      <c r="H3" s="71"/>
    </row>
    <row r="4" spans="1:8" ht="18" customHeight="1">
      <c r="A4" s="20">
        <v>1</v>
      </c>
      <c r="B4" s="20">
        <v>2</v>
      </c>
      <c r="C4" s="20">
        <v>3</v>
      </c>
      <c r="D4" s="20">
        <v>4</v>
      </c>
      <c r="E4" s="20">
        <v>5</v>
      </c>
      <c r="F4" s="20">
        <v>6</v>
      </c>
      <c r="G4" s="20">
        <v>7</v>
      </c>
      <c r="H4" s="20">
        <v>8</v>
      </c>
    </row>
    <row r="5" spans="1:8" ht="27" customHeight="1">
      <c r="A5" s="5" t="s">
        <v>31</v>
      </c>
      <c r="B5" s="16" t="s">
        <v>35</v>
      </c>
      <c r="C5" s="48">
        <v>80</v>
      </c>
      <c r="D5" s="19">
        <v>27</v>
      </c>
      <c r="E5" s="21">
        <v>33.5</v>
      </c>
      <c r="F5" s="21">
        <f t="shared" ref="F5" si="0">C5*E5</f>
        <v>2680</v>
      </c>
      <c r="G5" s="62">
        <f t="shared" ref="G5" si="1">C5/D5</f>
        <v>2.9629629629629628</v>
      </c>
      <c r="H5" s="21">
        <f t="shared" ref="H5" si="2">F5/D5</f>
        <v>99.259259259259252</v>
      </c>
    </row>
    <row r="6" spans="1:8" ht="18" thickBot="1">
      <c r="A6" s="74" t="s">
        <v>62</v>
      </c>
      <c r="B6" s="84"/>
      <c r="C6" s="84"/>
      <c r="D6" s="84"/>
      <c r="E6" s="84"/>
      <c r="F6" s="85"/>
      <c r="G6" s="18"/>
      <c r="H6" s="28">
        <f>SUM(H5:H5)</f>
        <v>99.259259259259252</v>
      </c>
    </row>
  </sheetData>
  <mergeCells count="9">
    <mergeCell ref="G2:G3"/>
    <mergeCell ref="H2:H3"/>
    <mergeCell ref="A1:H1"/>
    <mergeCell ref="A6:F6"/>
    <mergeCell ref="A2:A3"/>
    <mergeCell ref="B2:B3"/>
    <mergeCell ref="C2:C3"/>
    <mergeCell ref="E2:E3"/>
    <mergeCell ref="F2:F3"/>
  </mergeCells>
  <pageMargins left="0.7" right="0.7" top="0.75" bottom="0.75" header="0.3" footer="0.3"/>
  <pageSetup paperSize="9" scale="6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6"/>
  <sheetViews>
    <sheetView view="pageBreakPreview" zoomScaleSheetLayoutView="100" workbookViewId="0">
      <selection activeCell="A6" sqref="A6:G6"/>
    </sheetView>
  </sheetViews>
  <sheetFormatPr defaultRowHeight="14.4"/>
  <cols>
    <col min="1" max="1" width="35.6640625" customWidth="1"/>
    <col min="2" max="2" width="15.5546875" customWidth="1"/>
    <col min="3" max="3" width="19.33203125" bestFit="1" customWidth="1"/>
    <col min="4" max="4" width="24.33203125" bestFit="1" customWidth="1"/>
    <col min="5" max="5" width="23.44140625" customWidth="1"/>
    <col min="6" max="6" width="21.88671875" customWidth="1"/>
    <col min="7" max="7" width="17" customWidth="1"/>
    <col min="8" max="8" width="19.88671875" customWidth="1"/>
  </cols>
  <sheetData>
    <row r="1" spans="1:8" ht="35.25" customHeight="1">
      <c r="B1" s="70" t="s">
        <v>63</v>
      </c>
      <c r="C1" s="70"/>
      <c r="D1" s="70"/>
      <c r="E1" s="70"/>
      <c r="F1" s="70"/>
      <c r="G1" s="70"/>
      <c r="H1" s="70"/>
    </row>
    <row r="2" spans="1:8" ht="45" customHeight="1">
      <c r="A2" s="71" t="s">
        <v>14</v>
      </c>
      <c r="B2" s="71" t="s">
        <v>5</v>
      </c>
      <c r="C2" s="71" t="s">
        <v>9</v>
      </c>
      <c r="D2" s="16" t="s">
        <v>1</v>
      </c>
      <c r="E2" s="71" t="s">
        <v>10</v>
      </c>
      <c r="F2" s="71" t="s">
        <v>60</v>
      </c>
      <c r="G2" s="71" t="s">
        <v>54</v>
      </c>
      <c r="H2" s="71" t="s">
        <v>56</v>
      </c>
    </row>
    <row r="3" spans="1:8" ht="46.5" customHeight="1">
      <c r="A3" s="71"/>
      <c r="B3" s="71"/>
      <c r="C3" s="71"/>
      <c r="D3" s="13" t="s">
        <v>2</v>
      </c>
      <c r="E3" s="71"/>
      <c r="F3" s="71"/>
      <c r="G3" s="71"/>
      <c r="H3" s="71"/>
    </row>
    <row r="4" spans="1:8" ht="18">
      <c r="A4" s="20">
        <v>1</v>
      </c>
      <c r="B4" s="20">
        <v>2</v>
      </c>
      <c r="C4" s="20">
        <v>3</v>
      </c>
      <c r="D4" s="20">
        <v>4</v>
      </c>
      <c r="E4" s="20">
        <v>5</v>
      </c>
      <c r="F4" s="20">
        <v>6</v>
      </c>
      <c r="G4" s="20">
        <v>7</v>
      </c>
      <c r="H4" s="20">
        <v>8</v>
      </c>
    </row>
    <row r="5" spans="1:8" ht="54">
      <c r="A5" s="6" t="s">
        <v>36</v>
      </c>
      <c r="B5" s="16" t="s">
        <v>64</v>
      </c>
      <c r="C5" s="16">
        <v>1</v>
      </c>
      <c r="D5" s="17">
        <v>27</v>
      </c>
      <c r="E5" s="21">
        <v>224</v>
      </c>
      <c r="F5" s="21">
        <f>C5*E5*12</f>
        <v>2688</v>
      </c>
      <c r="G5" s="62">
        <f t="shared" ref="G5" si="0">C5/D5</f>
        <v>3.7037037037037035E-2</v>
      </c>
      <c r="H5" s="21">
        <f t="shared" ref="H5" si="1">F5/D5</f>
        <v>99.555555555555557</v>
      </c>
    </row>
    <row r="6" spans="1:8" ht="18.75" customHeight="1">
      <c r="A6" s="89" t="s">
        <v>15</v>
      </c>
      <c r="B6" s="90"/>
      <c r="C6" s="90"/>
      <c r="D6" s="90"/>
      <c r="E6" s="90"/>
      <c r="F6" s="90"/>
      <c r="G6" s="91"/>
      <c r="H6" s="27">
        <f>SUM(H5:H5)</f>
        <v>99.555555555555557</v>
      </c>
    </row>
  </sheetData>
  <mergeCells count="9">
    <mergeCell ref="B1:H1"/>
    <mergeCell ref="G2:G3"/>
    <mergeCell ref="H2:H3"/>
    <mergeCell ref="A6:G6"/>
    <mergeCell ref="A2:A3"/>
    <mergeCell ref="B2:B3"/>
    <mergeCell ref="C2:C3"/>
    <mergeCell ref="E2:E3"/>
    <mergeCell ref="F2:F3"/>
  </mergeCells>
  <pageMargins left="0.7" right="0.7" top="0.75" bottom="0.75" header="0.3" footer="0.3"/>
  <pageSetup paperSize="9" scale="7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6"/>
  <sheetViews>
    <sheetView view="pageBreakPreview" zoomScaleSheetLayoutView="100" workbookViewId="0">
      <selection activeCell="A6" sqref="A6:G6"/>
    </sheetView>
  </sheetViews>
  <sheetFormatPr defaultRowHeight="14.4"/>
  <cols>
    <col min="1" max="1" width="31.33203125" customWidth="1"/>
    <col min="2" max="2" width="14.88671875" customWidth="1"/>
    <col min="3" max="3" width="18.88671875" customWidth="1"/>
    <col min="4" max="4" width="20.33203125" customWidth="1"/>
    <col min="5" max="5" width="19.5546875" customWidth="1"/>
    <col min="6" max="6" width="17.109375" customWidth="1"/>
    <col min="7" max="7" width="16.33203125" customWidth="1"/>
    <col min="8" max="8" width="16.109375" customWidth="1"/>
  </cols>
  <sheetData>
    <row r="1" spans="1:8" ht="38.25" customHeight="1">
      <c r="A1" s="95" t="s">
        <v>65</v>
      </c>
      <c r="B1" s="95"/>
      <c r="C1" s="95"/>
      <c r="D1" s="95"/>
      <c r="E1" s="95"/>
      <c r="F1" s="95"/>
      <c r="G1" s="95"/>
      <c r="H1" s="95"/>
    </row>
    <row r="2" spans="1:8" ht="37.5" customHeight="1">
      <c r="A2" s="96" t="s">
        <v>16</v>
      </c>
      <c r="B2" s="96" t="s">
        <v>5</v>
      </c>
      <c r="C2" s="96" t="s">
        <v>9</v>
      </c>
      <c r="D2" s="16" t="s">
        <v>1</v>
      </c>
      <c r="E2" s="71" t="s">
        <v>10</v>
      </c>
      <c r="F2" s="71" t="s">
        <v>60</v>
      </c>
      <c r="G2" s="71" t="s">
        <v>54</v>
      </c>
      <c r="H2" s="71" t="s">
        <v>56</v>
      </c>
    </row>
    <row r="3" spans="1:8" ht="53.25" customHeight="1">
      <c r="A3" s="96"/>
      <c r="B3" s="96"/>
      <c r="C3" s="96"/>
      <c r="D3" s="13" t="s">
        <v>2</v>
      </c>
      <c r="E3" s="71"/>
      <c r="F3" s="71"/>
      <c r="G3" s="71"/>
      <c r="H3" s="71"/>
    </row>
    <row r="4" spans="1:8" ht="18">
      <c r="A4" s="20">
        <v>1</v>
      </c>
      <c r="B4" s="20">
        <v>2</v>
      </c>
      <c r="C4" s="20">
        <v>3</v>
      </c>
      <c r="D4" s="20">
        <v>4</v>
      </c>
      <c r="E4" s="20">
        <v>5</v>
      </c>
      <c r="F4" s="20">
        <v>6</v>
      </c>
      <c r="G4" s="20">
        <v>7</v>
      </c>
      <c r="H4" s="20">
        <v>8</v>
      </c>
    </row>
    <row r="5" spans="1:8" ht="54">
      <c r="A5" s="7" t="s">
        <v>37</v>
      </c>
      <c r="B5" s="24" t="s">
        <v>41</v>
      </c>
      <c r="C5" s="24">
        <v>2</v>
      </c>
      <c r="D5" s="43">
        <v>27</v>
      </c>
      <c r="E5" s="24">
        <v>428.46</v>
      </c>
      <c r="F5" s="25">
        <f>E5*C5</f>
        <v>856.92</v>
      </c>
      <c r="G5" s="64">
        <f>C5/D5</f>
        <v>7.407407407407407E-2</v>
      </c>
      <c r="H5" s="32">
        <f>F5/D5</f>
        <v>31.737777777777776</v>
      </c>
    </row>
    <row r="6" spans="1:8" ht="24" customHeight="1">
      <c r="A6" s="92" t="s">
        <v>17</v>
      </c>
      <c r="B6" s="93"/>
      <c r="C6" s="93"/>
      <c r="D6" s="93"/>
      <c r="E6" s="93"/>
      <c r="F6" s="93"/>
      <c r="G6" s="94"/>
      <c r="H6" s="53">
        <f>H5</f>
        <v>31.737777777777776</v>
      </c>
    </row>
  </sheetData>
  <mergeCells count="9">
    <mergeCell ref="G2:G3"/>
    <mergeCell ref="H2:H3"/>
    <mergeCell ref="A6:G6"/>
    <mergeCell ref="A1:H1"/>
    <mergeCell ref="F2:F3"/>
    <mergeCell ref="A2:A3"/>
    <mergeCell ref="B2:B3"/>
    <mergeCell ref="C2:C3"/>
    <mergeCell ref="E2:E3"/>
  </mergeCells>
  <pageMargins left="0.7" right="0.7" top="0.75" bottom="0.75" header="0.3" footer="0.3"/>
  <pageSetup paperSize="9" scale="8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0"/>
  </sheetPr>
  <dimension ref="A1:G14"/>
  <sheetViews>
    <sheetView view="pageBreakPreview" zoomScaleSheetLayoutView="100" workbookViewId="0">
      <selection activeCell="F8" sqref="F8"/>
    </sheetView>
  </sheetViews>
  <sheetFormatPr defaultRowHeight="14.4"/>
  <cols>
    <col min="1" max="1" width="35.33203125" customWidth="1"/>
    <col min="2" max="2" width="21.33203125" customWidth="1"/>
    <col min="3" max="3" width="21.33203125" style="47" customWidth="1"/>
    <col min="4" max="4" width="21.33203125" customWidth="1"/>
    <col min="5" max="5" width="24.88671875" customWidth="1"/>
    <col min="6" max="7" width="18.33203125" customWidth="1"/>
  </cols>
  <sheetData>
    <row r="1" spans="1:7" ht="36.75" customHeight="1">
      <c r="A1" s="95" t="s">
        <v>47</v>
      </c>
      <c r="B1" s="95"/>
      <c r="C1" s="95"/>
      <c r="D1" s="95"/>
      <c r="E1" s="70"/>
      <c r="F1" s="95"/>
      <c r="G1" s="95"/>
    </row>
    <row r="2" spans="1:7" ht="37.5" customHeight="1">
      <c r="A2" s="71" t="s">
        <v>55</v>
      </c>
      <c r="B2" s="71" t="s">
        <v>45</v>
      </c>
      <c r="C2" s="71" t="s">
        <v>67</v>
      </c>
      <c r="D2" s="86" t="s">
        <v>44</v>
      </c>
      <c r="E2" s="22" t="s">
        <v>1</v>
      </c>
      <c r="F2" s="82" t="s">
        <v>54</v>
      </c>
      <c r="G2" s="71" t="s">
        <v>56</v>
      </c>
    </row>
    <row r="3" spans="1:7" ht="33" customHeight="1">
      <c r="A3" s="71"/>
      <c r="B3" s="71"/>
      <c r="C3" s="71"/>
      <c r="D3" s="86"/>
      <c r="E3" s="49" t="s">
        <v>2</v>
      </c>
      <c r="F3" s="82"/>
      <c r="G3" s="71"/>
    </row>
    <row r="4" spans="1:7" ht="51" customHeight="1">
      <c r="A4" s="71"/>
      <c r="B4" s="71"/>
      <c r="C4" s="71"/>
      <c r="D4" s="86"/>
      <c r="E4" s="50"/>
      <c r="F4" s="82"/>
      <c r="G4" s="71"/>
    </row>
    <row r="5" spans="1:7" ht="15.75" customHeight="1">
      <c r="A5" s="40">
        <v>1</v>
      </c>
      <c r="B5" s="40">
        <v>2</v>
      </c>
      <c r="C5" s="40"/>
      <c r="D5" s="40">
        <v>3</v>
      </c>
      <c r="E5" s="46">
        <v>4</v>
      </c>
      <c r="F5" s="36">
        <v>5</v>
      </c>
      <c r="G5" s="40">
        <v>6</v>
      </c>
    </row>
    <row r="6" spans="1:7" ht="26.25" customHeight="1">
      <c r="A6" s="76" t="s">
        <v>48</v>
      </c>
      <c r="B6" s="76"/>
      <c r="C6" s="76"/>
      <c r="D6" s="76"/>
      <c r="E6" s="76"/>
      <c r="F6" s="76"/>
      <c r="G6" s="76"/>
    </row>
    <row r="7" spans="1:7" ht="18.75" customHeight="1">
      <c r="A7" s="15">
        <v>211</v>
      </c>
      <c r="B7" s="12"/>
      <c r="C7" s="12"/>
      <c r="D7" s="39">
        <f>C7*B7</f>
        <v>0</v>
      </c>
      <c r="E7" s="14"/>
      <c r="F7" s="62"/>
      <c r="G7" s="21">
        <f>C7*F7</f>
        <v>0</v>
      </c>
    </row>
    <row r="8" spans="1:7" ht="18.75" customHeight="1">
      <c r="A8" s="15">
        <v>213</v>
      </c>
      <c r="B8" s="12" t="s">
        <v>53</v>
      </c>
      <c r="C8" s="12"/>
      <c r="D8" s="39">
        <f>C8*B7</f>
        <v>0</v>
      </c>
      <c r="E8" s="14"/>
      <c r="F8" s="14" t="s">
        <v>53</v>
      </c>
      <c r="G8" s="21">
        <f>C8*F7</f>
        <v>0</v>
      </c>
    </row>
    <row r="9" spans="1:7" ht="18" thickBot="1">
      <c r="A9" s="74" t="s">
        <v>3</v>
      </c>
      <c r="B9" s="75"/>
      <c r="C9" s="75"/>
      <c r="D9" s="75"/>
      <c r="E9" s="75"/>
      <c r="F9" s="51">
        <f>F7</f>
        <v>0</v>
      </c>
      <c r="G9" s="35">
        <f>G7+G8</f>
        <v>0</v>
      </c>
    </row>
    <row r="10" spans="1:7" ht="17.399999999999999">
      <c r="A10" s="2"/>
      <c r="B10" s="2"/>
      <c r="C10" s="41"/>
      <c r="D10" s="2"/>
      <c r="E10" s="2"/>
      <c r="F10" s="2"/>
      <c r="G10" s="11"/>
    </row>
    <row r="11" spans="1:7" ht="33" customHeight="1">
      <c r="D11" s="72"/>
      <c r="E11" s="73"/>
      <c r="F11" s="10"/>
    </row>
    <row r="12" spans="1:7" ht="28.5" customHeight="1">
      <c r="A12" s="1"/>
    </row>
    <row r="13" spans="1:7">
      <c r="A13" s="1"/>
    </row>
    <row r="14" spans="1:7">
      <c r="A14" s="1"/>
    </row>
  </sheetData>
  <mergeCells count="10">
    <mergeCell ref="C2:C4"/>
    <mergeCell ref="D11:E11"/>
    <mergeCell ref="A1:G1"/>
    <mergeCell ref="G2:G4"/>
    <mergeCell ref="A6:G6"/>
    <mergeCell ref="A9:E9"/>
    <mergeCell ref="A2:A4"/>
    <mergeCell ref="B2:B4"/>
    <mergeCell ref="D2:D4"/>
    <mergeCell ref="F2:F4"/>
  </mergeCells>
  <pageMargins left="0.7" right="0.7" top="0.75" bottom="0.75" header="0.3" footer="0.3"/>
  <pageSetup paperSize="9" scale="7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11"/>
  <sheetViews>
    <sheetView view="pageBreakPreview" zoomScaleSheetLayoutView="100" workbookViewId="0">
      <selection activeCell="A6" sqref="A6:G6"/>
    </sheetView>
  </sheetViews>
  <sheetFormatPr defaultRowHeight="14.4"/>
  <cols>
    <col min="1" max="1" width="31.33203125" customWidth="1"/>
    <col min="2" max="2" width="14.88671875" customWidth="1"/>
    <col min="3" max="3" width="18.88671875" customWidth="1"/>
    <col min="4" max="4" width="26.109375" customWidth="1"/>
    <col min="5" max="5" width="18" bestFit="1" customWidth="1"/>
    <col min="6" max="6" width="20.33203125" customWidth="1"/>
    <col min="7" max="7" width="19.5546875" customWidth="1"/>
    <col min="8" max="8" width="17.109375" customWidth="1"/>
  </cols>
  <sheetData>
    <row r="1" spans="1:8" ht="49.5" customHeight="1">
      <c r="A1" s="70" t="s">
        <v>66</v>
      </c>
      <c r="B1" s="70"/>
      <c r="C1" s="70"/>
      <c r="D1" s="70"/>
      <c r="E1" s="70"/>
      <c r="F1" s="70"/>
      <c r="G1" s="70"/>
      <c r="H1" s="70"/>
    </row>
    <row r="2" spans="1:8" ht="36">
      <c r="A2" s="96" t="s">
        <v>39</v>
      </c>
      <c r="B2" s="96" t="s">
        <v>5</v>
      </c>
      <c r="C2" s="96" t="s">
        <v>9</v>
      </c>
      <c r="D2" s="16" t="s">
        <v>1</v>
      </c>
      <c r="E2" s="71" t="s">
        <v>10</v>
      </c>
      <c r="F2" s="71" t="s">
        <v>60</v>
      </c>
      <c r="G2" s="71" t="s">
        <v>54</v>
      </c>
      <c r="H2" s="71" t="s">
        <v>56</v>
      </c>
    </row>
    <row r="3" spans="1:8" ht="54.75" customHeight="1">
      <c r="A3" s="96"/>
      <c r="B3" s="96"/>
      <c r="C3" s="96"/>
      <c r="D3" s="13" t="s">
        <v>2</v>
      </c>
      <c r="E3" s="71"/>
      <c r="F3" s="71"/>
      <c r="G3" s="71"/>
      <c r="H3" s="71"/>
    </row>
    <row r="4" spans="1:8" ht="18">
      <c r="A4" s="20">
        <v>1</v>
      </c>
      <c r="B4" s="20">
        <v>2</v>
      </c>
      <c r="C4" s="20">
        <v>3</v>
      </c>
      <c r="D4" s="20">
        <v>4</v>
      </c>
      <c r="E4" s="20">
        <v>5</v>
      </c>
      <c r="F4" s="20">
        <v>6</v>
      </c>
      <c r="G4" s="20">
        <v>7</v>
      </c>
      <c r="H4" s="20">
        <v>8</v>
      </c>
    </row>
    <row r="5" spans="1:8" ht="36">
      <c r="A5" s="5" t="s">
        <v>40</v>
      </c>
      <c r="B5" s="24" t="s">
        <v>42</v>
      </c>
      <c r="C5" s="24">
        <v>1</v>
      </c>
      <c r="D5" s="26">
        <v>27</v>
      </c>
      <c r="E5" s="26">
        <v>4402.8599999999997</v>
      </c>
      <c r="F5" s="25">
        <f t="shared" ref="F5" si="0">C5*E5</f>
        <v>4402.8599999999997</v>
      </c>
      <c r="G5" s="65">
        <f>C5/D5</f>
        <v>3.7037037037037035E-2</v>
      </c>
      <c r="H5" s="25">
        <f>F5/D5</f>
        <v>163.06888888888886</v>
      </c>
    </row>
    <row r="6" spans="1:8" ht="18" thickBot="1">
      <c r="A6" s="97" t="s">
        <v>38</v>
      </c>
      <c r="B6" s="98"/>
      <c r="C6" s="98"/>
      <c r="D6" s="98"/>
      <c r="E6" s="98"/>
      <c r="F6" s="98"/>
      <c r="G6" s="99"/>
      <c r="H6" s="33">
        <f>SUM(H5:H5)</f>
        <v>163.06888888888886</v>
      </c>
    </row>
    <row r="8" spans="1:8" ht="15.6">
      <c r="A8" s="8"/>
    </row>
    <row r="9" spans="1:8" ht="15.6">
      <c r="A9" s="8"/>
    </row>
    <row r="10" spans="1:8" ht="15.6">
      <c r="A10" s="9"/>
    </row>
    <row r="11" spans="1:8" ht="15.6">
      <c r="A11" s="8"/>
    </row>
  </sheetData>
  <mergeCells count="9">
    <mergeCell ref="A1:H1"/>
    <mergeCell ref="E2:E3"/>
    <mergeCell ref="H2:H3"/>
    <mergeCell ref="A6:G6"/>
    <mergeCell ref="A2:A3"/>
    <mergeCell ref="B2:B3"/>
    <mergeCell ref="C2:C3"/>
    <mergeCell ref="F2:F3"/>
    <mergeCell ref="G2:G3"/>
  </mergeCells>
  <pageMargins left="0.7" right="0.7" top="0.75" bottom="0.75" header="0.3" footer="0.3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2</vt:i4>
      </vt:variant>
    </vt:vector>
  </HeadingPairs>
  <TitlesOfParts>
    <vt:vector size="13" baseType="lpstr">
      <vt:lpstr>оплата труда</vt:lpstr>
      <vt:lpstr>(МЦ ОЦДИ)</vt:lpstr>
      <vt:lpstr>(КУ)</vt:lpstr>
      <vt:lpstr>(СНИ) </vt:lpstr>
      <vt:lpstr>(СОЦДИ)</vt:lpstr>
      <vt:lpstr>(УС)</vt:lpstr>
      <vt:lpstr>(ТУ)</vt:lpstr>
      <vt:lpstr>(ОТ2)</vt:lpstr>
      <vt:lpstr>прочие ОХ</vt:lpstr>
      <vt:lpstr>(БНЗ)</vt:lpstr>
      <vt:lpstr>(ИНН)1,3</vt:lpstr>
      <vt:lpstr>'(ОТ2)'!Область_печати</vt:lpstr>
      <vt:lpstr>'прочие ОХ'!Область_печати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2016-01-21T04:43:18Z</dcterms:modified>
</cp:coreProperties>
</file>