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408" windowWidth="14808" windowHeight="7716" activeTab="9"/>
  </bookViews>
  <sheets>
    <sheet name="оплата труда" sheetId="1" r:id="rId1"/>
    <sheet name="(МЦ ОЦДИ)" sheetId="2" r:id="rId2"/>
    <sheet name="(КУ)" sheetId="3" r:id="rId3"/>
    <sheet name="(СНИ) " sheetId="11" r:id="rId4"/>
    <sheet name="(СОЦДИ)" sheetId="5" r:id="rId5"/>
    <sheet name="(УС)" sheetId="6" r:id="rId6"/>
    <sheet name="(ТУ)" sheetId="7" r:id="rId7"/>
    <sheet name="(ОТ2)" sheetId="8" r:id="rId8"/>
    <sheet name="прочие ОХ" sheetId="10" r:id="rId9"/>
    <sheet name="(БНЗ)" sheetId="9" r:id="rId10"/>
  </sheets>
  <definedNames>
    <definedName name="_xlnm.Print_Area" localSheetId="7">'(ОТ2)'!$A$1:$G$9</definedName>
    <definedName name="_xlnm.Print_Area" localSheetId="8">'прочие ОХ'!$A$1:$H$14</definedName>
  </definedNames>
  <calcPr calcId="124519"/>
</workbook>
</file>

<file path=xl/calcChain.xml><?xml version="1.0" encoding="utf-8"?>
<calcChain xmlns="http://schemas.openxmlformats.org/spreadsheetml/2006/main">
  <c r="F11" i="11"/>
  <c r="F6" i="5"/>
  <c r="F5" i="7"/>
  <c r="H5" s="1"/>
  <c r="G5"/>
  <c r="D8" i="1"/>
  <c r="D7"/>
  <c r="D8" i="8"/>
  <c r="D7"/>
  <c r="F14" i="5"/>
  <c r="F13"/>
  <c r="F12"/>
  <c r="F11"/>
  <c r="F5"/>
  <c r="F6" i="2"/>
  <c r="F7"/>
  <c r="F5"/>
  <c r="G5" s="1"/>
  <c r="F11" i="10"/>
  <c r="F7"/>
  <c r="F6"/>
  <c r="F10" i="6"/>
  <c r="F9"/>
  <c r="F6"/>
  <c r="F8" i="11"/>
  <c r="F9"/>
  <c r="F10"/>
  <c r="F6"/>
  <c r="H5" i="2" l="1"/>
  <c r="G11" i="10" l="1"/>
  <c r="G7" i="8" l="1"/>
  <c r="G8"/>
  <c r="G6" i="10"/>
  <c r="G7"/>
  <c r="H6"/>
  <c r="H7"/>
  <c r="H11"/>
  <c r="G6" i="7"/>
  <c r="F6"/>
  <c r="H6" s="1"/>
  <c r="H6" i="6"/>
  <c r="H10"/>
  <c r="G6"/>
  <c r="G9"/>
  <c r="G10"/>
  <c r="H9"/>
  <c r="F9" i="8"/>
  <c r="F7" i="1"/>
  <c r="G7"/>
  <c r="H7" i="7" l="1"/>
  <c r="H5" i="9" s="1"/>
  <c r="H11" i="6"/>
  <c r="G5" i="9" s="1"/>
  <c r="H14" i="10"/>
  <c r="J5" i="9" s="1"/>
  <c r="H16" i="5"/>
  <c r="F5" i="9" s="1"/>
  <c r="H8" i="3"/>
  <c r="D5" i="9" s="1"/>
  <c r="G8" i="1"/>
  <c r="G9" l="1"/>
  <c r="A5" i="9" s="1"/>
  <c r="H8" i="2" l="1"/>
  <c r="B5" i="9" s="1"/>
  <c r="H13" i="11" l="1"/>
  <c r="E5" i="9" s="1"/>
  <c r="G9" i="8"/>
  <c r="I5" i="9" s="1"/>
  <c r="K5" l="1"/>
  <c r="L5" s="1"/>
</calcChain>
</file>

<file path=xl/sharedStrings.xml><?xml version="1.0" encoding="utf-8"?>
<sst xmlns="http://schemas.openxmlformats.org/spreadsheetml/2006/main" count="167" uniqueCount="96">
  <si>
    <t>Должности непосредственно связанные с оказанием услуги по штатному расписанию</t>
  </si>
  <si>
    <t>Число получателей услуги</t>
  </si>
  <si>
    <t>(плановое задание 2016 года)</t>
  </si>
  <si>
    <t>ИТОГО ОПЛАТА ТРУДА</t>
  </si>
  <si>
    <t>Наименование запасов и особо ценного движимого имущества по группам</t>
  </si>
  <si>
    <t>Ед. изм. нормы</t>
  </si>
  <si>
    <t>рублей</t>
  </si>
  <si>
    <t>ИТОГО МАТ ЗАПАСЫ / ОЦДИ</t>
  </si>
  <si>
    <t>Наименование коммунальных услуг</t>
  </si>
  <si>
    <t>Норматив-ный объем</t>
  </si>
  <si>
    <t>Тариф (цена), рублей</t>
  </si>
  <si>
    <t>ИТОГО КОММУНАЛЬНЫЕ УСЛУГИ</t>
  </si>
  <si>
    <t>Наименование затрат</t>
  </si>
  <si>
    <t>ИТОГО СОДЕРЖАНИЕ ОБЪЕКТОВ НЕДВИЖ. ИМУЩЕСТВА</t>
  </si>
  <si>
    <t>Наименование услуг связи</t>
  </si>
  <si>
    <t>ИТОГО УСЛУГИ СВЯЗИ</t>
  </si>
  <si>
    <t>Наименование транспортных услуг</t>
  </si>
  <si>
    <t>ИТОГО ТРАНСПОРТНЫЕ УСЛУГИ</t>
  </si>
  <si>
    <t>Затраты, непосредственно связанные с оказанием услуги, руб.</t>
  </si>
  <si>
    <t>Затраты на общехозяйственные нужды, руб.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</si>
  <si>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</si>
  <si>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</si>
  <si>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</si>
  <si>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</si>
  <si>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</si>
  <si>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</si>
  <si>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</si>
  <si>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</si>
  <si>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</si>
  <si>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</si>
  <si>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</si>
  <si>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Автозапчасти</t>
  </si>
  <si>
    <t>ГСМ</t>
  </si>
  <si>
    <t>Сумма в год</t>
  </si>
  <si>
    <t>Куб.метр</t>
  </si>
  <si>
    <t>Потребление электроэнергии</t>
  </si>
  <si>
    <t>Квт/час</t>
  </si>
  <si>
    <t>литр</t>
  </si>
  <si>
    <t>Профилактика по проведению дезинфекции и дератизации</t>
  </si>
  <si>
    <t>Техническое обслуживание пожарной сигнализации</t>
  </si>
  <si>
    <t>Абонентская плата за основные услуги</t>
  </si>
  <si>
    <t>Интернет</t>
  </si>
  <si>
    <t>Стоимость проезда к месту служебной командировки и обратно</t>
  </si>
  <si>
    <t>ИТОГО ПРОЧИЕ УСЛУГИ</t>
  </si>
  <si>
    <t>Наименование прочих услуг</t>
  </si>
  <si>
    <t>Медицинские услуги (медицинский осмотр)</t>
  </si>
  <si>
    <t>Услуги по страхованию (ОСАГО)</t>
  </si>
  <si>
    <t>поездки</t>
  </si>
  <si>
    <t>чел.</t>
  </si>
  <si>
    <t>Основной персонал</t>
  </si>
  <si>
    <t>З/п с учетом всех выплат стимулирующего характера (ФОТ) на 2016 год (руб.)</t>
  </si>
  <si>
    <t>количество ставок
(штатных единиц)</t>
  </si>
  <si>
    <t>Расчет нормативных затрат по оплате труда (1)</t>
  </si>
  <si>
    <t>Расчет нормативных затрат по оплате труда (2)</t>
  </si>
  <si>
    <t>Остальной персонал не участвующий в оказании услуги</t>
  </si>
  <si>
    <t>Расчет материальных запасов непосредственно связанных с услугой</t>
  </si>
  <si>
    <t>Сумма на 2016год</t>
  </si>
  <si>
    <t>Расчет нормативных затрат на коммунальные услуги</t>
  </si>
  <si>
    <t>Норматив-ный объем в год</t>
  </si>
  <si>
    <t>х</t>
  </si>
  <si>
    <t>Нормативные затраты в натуральном выражении</t>
  </si>
  <si>
    <t>Должности не связанные с оказанием услуги по штатному расписанию</t>
  </si>
  <si>
    <t>Нормативные затраты в денежном выражении (руб.)</t>
  </si>
  <si>
    <t>Расчет затрат на содержание недвижимого имущества</t>
  </si>
  <si>
    <t>Сумма на 2016 год</t>
  </si>
  <si>
    <t>(руб.)</t>
  </si>
  <si>
    <t>Сумма на 2016 год (руб.)</t>
  </si>
  <si>
    <t>Расчет нормативных затрат на содержание особо ценного движимого имущества</t>
  </si>
  <si>
    <t>ИТОГО СОДЕРЖАНИЕ ОБЪЕКТОВ ОСОБО ЦЕННОГО ДВИЖ. ИМУЩЕСТВА</t>
  </si>
  <si>
    <t>количество ед. техники</t>
  </si>
  <si>
    <t>кол-во ед.транспортных средств</t>
  </si>
  <si>
    <t>Расчет нормативных затрат на услуги связи</t>
  </si>
  <si>
    <t>кол-во телефонных номеров</t>
  </si>
  <si>
    <t>Расчет нормативных затрат на транспортные услуги</t>
  </si>
  <si>
    <t>Расчет нормативных затрат на прочие услуги</t>
  </si>
  <si>
    <t>Прочие материальные запасы</t>
  </si>
  <si>
    <t>ФОТ с учетом страховых взносов на   1 штатную единицу</t>
  </si>
  <si>
    <t>обьем ФО</t>
  </si>
  <si>
    <t>Проверка</t>
  </si>
  <si>
    <t>Холодное водоснабжение,водоотведение</t>
  </si>
  <si>
    <t>Потребление тепла</t>
  </si>
  <si>
    <t>Гкал</t>
  </si>
  <si>
    <t>Содержание мест обшего пользования</t>
  </si>
  <si>
    <t>Контракт</t>
  </si>
  <si>
    <t>Техническое обслуживание изделий медицинской техники</t>
  </si>
  <si>
    <t>Техническое диагностика транспортного средства</t>
  </si>
  <si>
    <t>Оплата услуг по техническому обслуживанию, ремонту вычислительной техники и заправка картриджей</t>
  </si>
  <si>
    <t>Абонетское обслуживание за использование телефонной связи</t>
  </si>
  <si>
    <t>Стоимость проезда социальных работников</t>
  </si>
  <si>
    <t>сумма в год</t>
  </si>
  <si>
    <t>Услуги в области информационных технологий</t>
  </si>
  <si>
    <t xml:space="preserve">Мягкий инвентарь </t>
  </si>
  <si>
    <t>Аттестация рабочих мест</t>
  </si>
  <si>
    <t>Текущий ремонт зданий и сооружений</t>
  </si>
  <si>
    <r>
      <t xml:space="preserve">Гбайт </t>
    </r>
    <r>
      <rPr>
        <sz val="10"/>
        <color rgb="FFFF0000"/>
        <rFont val="Times New Roman"/>
        <family val="1"/>
        <charset val="204"/>
      </rPr>
      <t>(безлимитный)</t>
    </r>
  </si>
  <si>
    <r>
      <t xml:space="preserve">Базовый норматив затрат на предоставление </t>
    </r>
    <r>
      <rPr>
        <u/>
        <sz val="16"/>
        <color theme="1"/>
        <rFont val="Times New Roman"/>
        <family val="1"/>
        <charset val="204"/>
      </rPr>
      <t>социального обслуживания в форме на дому</t>
    </r>
    <r>
      <rPr>
        <sz val="16"/>
        <color theme="1"/>
        <rFont val="Times New Roman"/>
        <family val="1"/>
        <charset val="204"/>
      </rPr>
      <t xml:space="preserve">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 инвалидов, срочных социальных услуг (условие оказания муниципальной услуги – </t>
    </r>
    <r>
      <rPr>
        <u/>
        <sz val="16"/>
        <color theme="1"/>
        <rFont val="Times New Roman"/>
        <family val="1"/>
        <charset val="204"/>
      </rPr>
      <t>очно</t>
    </r>
    <r>
      <rPr>
        <sz val="16"/>
        <color theme="1"/>
        <rFont val="Times New Roman"/>
        <family val="1"/>
        <charset val="204"/>
      </rPr>
      <t>) по МБУ "ЦСО"</t>
    </r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</si>
</sst>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_р_."/>
    <numFmt numFmtId="166" formatCode="#,##0.000"/>
    <numFmt numFmtId="167" formatCode="#,##0.0000"/>
    <numFmt numFmtId="168" formatCode="#,##0.00000"/>
  </numFmts>
  <fonts count="24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6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4" fillId="0" borderId="0" xfId="0" applyFont="1" applyAlignment="1">
      <alignment horizontal="left" vertical="center" readingOrder="1"/>
    </xf>
    <xf numFmtId="0" fontId="2" fillId="2" borderId="0" xfId="0" applyFont="1" applyFill="1" applyBorder="1" applyAlignment="1">
      <alignment horizontal="right" vertical="center" wrapText="1" readingOrder="1"/>
    </xf>
    <xf numFmtId="0" fontId="0" fillId="0" borderId="0" xfId="0" applyAlignment="1">
      <alignment horizontal="center"/>
    </xf>
    <xf numFmtId="0" fontId="3" fillId="6" borderId="0" xfId="0" applyFont="1" applyFill="1" applyBorder="1" applyAlignment="1">
      <alignment horizontal="center" vertical="center" wrapText="1" readingOrder="1"/>
    </xf>
    <xf numFmtId="4" fontId="1" fillId="2" borderId="1" xfId="0" applyNumberFormat="1" applyFont="1" applyFill="1" applyBorder="1" applyAlignment="1">
      <alignment horizontal="center" vertical="top" wrapText="1" readingOrder="1"/>
    </xf>
    <xf numFmtId="0" fontId="11" fillId="0" borderId="1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4" fontId="1" fillId="2" borderId="1" xfId="0" applyNumberFormat="1" applyFont="1" applyFill="1" applyBorder="1" applyAlignment="1">
      <alignment horizontal="center" vertical="center" wrapText="1" readingOrder="1"/>
    </xf>
    <xf numFmtId="0" fontId="1" fillId="2" borderId="12" xfId="0" applyFont="1" applyFill="1" applyBorder="1" applyAlignment="1">
      <alignment horizontal="center" vertical="center" wrapText="1" readingOrder="1"/>
    </xf>
    <xf numFmtId="4" fontId="12" fillId="4" borderId="16" xfId="0" applyNumberFormat="1" applyFont="1" applyFill="1" applyBorder="1" applyAlignment="1">
      <alignment horizontal="center" vertical="center" wrapText="1" readingOrder="1"/>
    </xf>
    <xf numFmtId="0" fontId="1" fillId="6" borderId="1" xfId="0" applyFont="1" applyFill="1" applyBorder="1" applyAlignment="1">
      <alignment horizontal="center" vertical="center" readingOrder="1"/>
    </xf>
    <xf numFmtId="3" fontId="8" fillId="2" borderId="1" xfId="0" applyNumberFormat="1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1" fillId="6" borderId="1" xfId="0" applyFont="1" applyFill="1" applyBorder="1" applyAlignment="1">
      <alignment horizontal="center" vertical="center" wrapText="1" readingOrder="1"/>
    </xf>
    <xf numFmtId="0" fontId="2" fillId="2" borderId="0" xfId="0" applyFont="1" applyFill="1" applyBorder="1" applyAlignment="1">
      <alignment horizontal="right" vertical="center" wrapText="1" readingOrder="1"/>
    </xf>
    <xf numFmtId="0" fontId="0" fillId="0" borderId="0" xfId="0"/>
    <xf numFmtId="0" fontId="1" fillId="2" borderId="8" xfId="0" applyFont="1" applyFill="1" applyBorder="1" applyAlignment="1">
      <alignment horizontal="center" vertical="center" wrapText="1" readingOrder="1"/>
    </xf>
    <xf numFmtId="0" fontId="10" fillId="2" borderId="7" xfId="0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wrapText="1" readingOrder="1"/>
    </xf>
    <xf numFmtId="0" fontId="5" fillId="3" borderId="1" xfId="0" applyFont="1" applyFill="1" applyBorder="1" applyAlignment="1">
      <alignment horizontal="center" vertical="center" wrapText="1" readingOrder="1"/>
    </xf>
    <xf numFmtId="4" fontId="6" fillId="4" borderId="1" xfId="0" applyNumberFormat="1" applyFont="1" applyFill="1" applyBorder="1" applyAlignment="1">
      <alignment horizontal="center" vertical="center" wrapText="1" readingOrder="1"/>
    </xf>
    <xf numFmtId="2" fontId="5" fillId="2" borderId="1" xfId="0" applyNumberFormat="1" applyFont="1" applyFill="1" applyBorder="1" applyAlignment="1">
      <alignment horizontal="center" vertical="center" wrapText="1" readingOrder="1"/>
    </xf>
    <xf numFmtId="4" fontId="5" fillId="2" borderId="1" xfId="0" applyNumberFormat="1" applyFont="1" applyFill="1" applyBorder="1" applyAlignment="1">
      <alignment horizontal="center" vertical="center" wrapText="1" readingOrder="1"/>
    </xf>
    <xf numFmtId="4" fontId="13" fillId="2" borderId="1" xfId="0" applyNumberFormat="1" applyFont="1" applyFill="1" applyBorder="1" applyAlignment="1">
      <alignment horizontal="center" vertical="center" wrapText="1" readingOrder="1"/>
    </xf>
    <xf numFmtId="166" fontId="13" fillId="2" borderId="1" xfId="0" applyNumberFormat="1" applyFont="1" applyFill="1" applyBorder="1" applyAlignment="1">
      <alignment horizontal="center" vertical="center" wrapText="1" readingOrder="1"/>
    </xf>
    <xf numFmtId="4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 wrapText="1" readingOrder="1"/>
    </xf>
    <xf numFmtId="166" fontId="13" fillId="0" borderId="1" xfId="0" applyNumberFormat="1" applyFont="1" applyBorder="1" applyAlignment="1">
      <alignment horizontal="center" vertical="center" wrapText="1" readingOrder="1"/>
    </xf>
    <xf numFmtId="0" fontId="0" fillId="7" borderId="0" xfId="0" applyFill="1"/>
    <xf numFmtId="0" fontId="14" fillId="7" borderId="0" xfId="0" applyFont="1" applyFill="1" applyAlignment="1">
      <alignment horizontal="center" vertical="center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vertical="center" wrapText="1"/>
    </xf>
    <xf numFmtId="0" fontId="15" fillId="5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justify" vertical="center" wrapText="1" readingOrder="1"/>
    </xf>
    <xf numFmtId="0" fontId="13" fillId="0" borderId="1" xfId="0" applyFont="1" applyBorder="1" applyAlignment="1">
      <alignment horizontal="justify" vertical="center"/>
    </xf>
    <xf numFmtId="167" fontId="13" fillId="2" borderId="1" xfId="0" applyNumberFormat="1" applyFont="1" applyFill="1" applyBorder="1" applyAlignment="1">
      <alignment horizontal="center" vertical="center" wrapText="1" readingOrder="1"/>
    </xf>
    <xf numFmtId="168" fontId="13" fillId="2" borderId="1" xfId="0" applyNumberFormat="1" applyFont="1" applyFill="1" applyBorder="1" applyAlignment="1">
      <alignment horizontal="center" vertical="center" wrapText="1" readingOrder="1"/>
    </xf>
    <xf numFmtId="0" fontId="16" fillId="0" borderId="0" xfId="0" applyFont="1"/>
    <xf numFmtId="0" fontId="13" fillId="2" borderId="1" xfId="0" applyFont="1" applyFill="1" applyBorder="1" applyAlignment="1">
      <alignment horizontal="center" vertical="center" wrapText="1" readingOrder="1"/>
    </xf>
    <xf numFmtId="0" fontId="13" fillId="3" borderId="1" xfId="0" applyFont="1" applyFill="1" applyBorder="1" applyAlignment="1">
      <alignment horizontal="center" vertical="center" wrapText="1" readingOrder="1"/>
    </xf>
    <xf numFmtId="0" fontId="13" fillId="6" borderId="1" xfId="0" applyFont="1" applyFill="1" applyBorder="1" applyAlignment="1">
      <alignment horizontal="center" vertical="center" wrapText="1" readingOrder="1"/>
    </xf>
    <xf numFmtId="4" fontId="3" fillId="4" borderId="2" xfId="0" applyNumberFormat="1" applyFont="1" applyFill="1" applyBorder="1" applyAlignment="1">
      <alignment horizontal="center" vertical="center" wrapText="1" readingOrder="1"/>
    </xf>
    <xf numFmtId="0" fontId="13" fillId="2" borderId="12" xfId="0" applyFont="1" applyFill="1" applyBorder="1" applyAlignment="1">
      <alignment horizontal="center" vertical="center" wrapText="1" readingOrder="1"/>
    </xf>
    <xf numFmtId="0" fontId="13" fillId="2" borderId="7" xfId="0" applyFont="1" applyFill="1" applyBorder="1" applyAlignment="1">
      <alignment horizontal="center" vertical="center" wrapText="1" readingOrder="1"/>
    </xf>
    <xf numFmtId="0" fontId="13" fillId="3" borderId="7" xfId="0" applyFont="1" applyFill="1" applyBorder="1" applyAlignment="1">
      <alignment horizontal="center" vertical="center" wrapText="1" readingOrder="1"/>
    </xf>
    <xf numFmtId="164" fontId="15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 readingOrder="1"/>
    </xf>
    <xf numFmtId="2" fontId="3" fillId="4" borderId="16" xfId="0" applyNumberFormat="1" applyFont="1" applyFill="1" applyBorder="1" applyAlignment="1">
      <alignment horizontal="center" vertical="center" wrapText="1" readingOrder="1"/>
    </xf>
    <xf numFmtId="1" fontId="13" fillId="2" borderId="1" xfId="0" applyNumberFormat="1" applyFont="1" applyFill="1" applyBorder="1" applyAlignment="1">
      <alignment horizontal="center" vertical="center" wrapText="1" readingOrder="1"/>
    </xf>
    <xf numFmtId="3" fontId="13" fillId="6" borderId="1" xfId="0" applyNumberFormat="1" applyFont="1" applyFill="1" applyBorder="1" applyAlignment="1">
      <alignment horizontal="center" vertical="center" wrapText="1" readingOrder="1"/>
    </xf>
    <xf numFmtId="0" fontId="3" fillId="2" borderId="6" xfId="0" applyFont="1" applyFill="1" applyBorder="1" applyAlignment="1">
      <alignment horizontal="right" vertical="center" wrapText="1" readingOrder="1"/>
    </xf>
    <xf numFmtId="4" fontId="3" fillId="4" borderId="11" xfId="0" applyNumberFormat="1" applyFont="1" applyFill="1" applyBorder="1" applyAlignment="1">
      <alignment horizontal="center" vertical="center" wrapText="1" readingOrder="1"/>
    </xf>
    <xf numFmtId="0" fontId="13" fillId="5" borderId="1" xfId="0" applyFont="1" applyFill="1" applyBorder="1" applyAlignment="1">
      <alignment horizontal="center" vertical="center" wrapText="1" readingOrder="1"/>
    </xf>
    <xf numFmtId="167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 readingOrder="1"/>
    </xf>
    <xf numFmtId="3" fontId="13" fillId="0" borderId="1" xfId="0" applyNumberFormat="1" applyFont="1" applyBorder="1" applyAlignment="1">
      <alignment horizontal="center" vertical="center" wrapText="1" readingOrder="1"/>
    </xf>
    <xf numFmtId="4" fontId="3" fillId="4" borderId="1" xfId="0" applyNumberFormat="1" applyFont="1" applyFill="1" applyBorder="1"/>
    <xf numFmtId="0" fontId="13" fillId="2" borderId="8" xfId="0" applyFont="1" applyFill="1" applyBorder="1" applyAlignment="1">
      <alignment horizontal="center" vertical="center" wrapText="1" readingOrder="1"/>
    </xf>
    <xf numFmtId="0" fontId="19" fillId="2" borderId="7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 readingOrder="1"/>
    </xf>
    <xf numFmtId="0" fontId="13" fillId="6" borderId="1" xfId="0" applyFont="1" applyFill="1" applyBorder="1" applyAlignment="1">
      <alignment horizontal="center" vertical="center" readingOrder="1"/>
    </xf>
    <xf numFmtId="0" fontId="20" fillId="0" borderId="1" xfId="0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top" wrapText="1" readingOrder="1"/>
    </xf>
    <xf numFmtId="4" fontId="3" fillId="2" borderId="7" xfId="0" applyNumberFormat="1" applyFont="1" applyFill="1" applyBorder="1" applyAlignment="1">
      <alignment horizontal="center" vertical="center" wrapText="1" readingOrder="1"/>
    </xf>
    <xf numFmtId="4" fontId="3" fillId="4" borderId="16" xfId="0" applyNumberFormat="1" applyFont="1" applyFill="1" applyBorder="1" applyAlignment="1">
      <alignment horizontal="center" vertical="center" wrapText="1" readingOrder="1"/>
    </xf>
    <xf numFmtId="0" fontId="3" fillId="2" borderId="0" xfId="0" applyFont="1" applyFill="1" applyBorder="1" applyAlignment="1">
      <alignment horizontal="right" vertical="center" wrapText="1" readingOrder="1"/>
    </xf>
    <xf numFmtId="0" fontId="16" fillId="0" borderId="0" xfId="0" applyFont="1" applyAlignment="1">
      <alignment horizontal="center"/>
    </xf>
    <xf numFmtId="0" fontId="22" fillId="0" borderId="0" xfId="0" applyFont="1" applyAlignment="1">
      <alignment horizontal="left" vertical="center" readingOrder="1"/>
    </xf>
    <xf numFmtId="4" fontId="13" fillId="6" borderId="1" xfId="0" applyNumberFormat="1" applyFont="1" applyFill="1" applyBorder="1" applyAlignment="1">
      <alignment horizontal="center" vertical="center" wrapText="1" readingOrder="1"/>
    </xf>
    <xf numFmtId="165" fontId="15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4" fontId="3" fillId="4" borderId="11" xfId="0" applyNumberFormat="1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 readingOrder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right" vertical="center" wrapText="1" readingOrder="1"/>
    </xf>
    <xf numFmtId="0" fontId="2" fillId="2" borderId="6" xfId="0" applyFont="1" applyFill="1" applyBorder="1" applyAlignment="1">
      <alignment horizontal="right" vertical="center" wrapText="1" readingOrder="1"/>
    </xf>
    <xf numFmtId="0" fontId="1" fillId="6" borderId="1" xfId="0" applyFont="1" applyFill="1" applyBorder="1" applyAlignment="1">
      <alignment horizontal="center" vertical="center" wrapText="1" readingOrder="1"/>
    </xf>
    <xf numFmtId="0" fontId="13" fillId="2" borderId="1" xfId="0" applyFont="1" applyFill="1" applyBorder="1" applyAlignment="1">
      <alignment horizontal="center" vertical="center" wrapText="1" readingOrder="1"/>
    </xf>
    <xf numFmtId="0" fontId="3" fillId="2" borderId="9" xfId="0" applyFont="1" applyFill="1" applyBorder="1" applyAlignment="1">
      <alignment horizontal="right" vertical="center" wrapText="1" readingOrder="1"/>
    </xf>
    <xf numFmtId="0" fontId="3" fillId="2" borderId="17" xfId="0" applyFont="1" applyFill="1" applyBorder="1" applyAlignment="1">
      <alignment horizontal="right" vertical="center" wrapText="1" readingOrder="1"/>
    </xf>
    <xf numFmtId="0" fontId="3" fillId="2" borderId="5" xfId="0" applyFont="1" applyFill="1" applyBorder="1" applyAlignment="1">
      <alignment horizontal="right" vertical="center" wrapText="1" readingOrder="1"/>
    </xf>
    <xf numFmtId="0" fontId="17" fillId="0" borderId="0" xfId="0" applyFont="1" applyBorder="1" applyAlignment="1">
      <alignment horizontal="center"/>
    </xf>
    <xf numFmtId="0" fontId="13" fillId="2" borderId="9" xfId="0" applyFont="1" applyFill="1" applyBorder="1" applyAlignment="1">
      <alignment horizontal="center" vertical="center" wrapText="1" readingOrder="1"/>
    </xf>
    <xf numFmtId="0" fontId="13" fillId="2" borderId="5" xfId="0" applyFont="1" applyFill="1" applyBorder="1" applyAlignment="1">
      <alignment horizontal="center" vertical="center" wrapText="1" readingOrder="1"/>
    </xf>
    <xf numFmtId="0" fontId="3" fillId="2" borderId="3" xfId="0" applyFont="1" applyFill="1" applyBorder="1" applyAlignment="1">
      <alignment horizontal="right" vertical="center" wrapText="1" readingOrder="1"/>
    </xf>
    <xf numFmtId="0" fontId="3" fillId="2" borderId="6" xfId="0" applyFont="1" applyFill="1" applyBorder="1" applyAlignment="1">
      <alignment horizontal="right" vertical="center" wrapText="1" readingOrder="1"/>
    </xf>
    <xf numFmtId="0" fontId="3" fillId="2" borderId="10" xfId="0" applyFont="1" applyFill="1" applyBorder="1" applyAlignment="1">
      <alignment horizontal="right" vertical="center" wrapText="1" readingOrder="1"/>
    </xf>
    <xf numFmtId="0" fontId="17" fillId="0" borderId="0" xfId="0" applyFont="1" applyAlignment="1">
      <alignment horizontal="center"/>
    </xf>
    <xf numFmtId="0" fontId="3" fillId="2" borderId="4" xfId="0" applyFont="1" applyFill="1" applyBorder="1" applyAlignment="1">
      <alignment horizontal="right" vertical="center" wrapText="1" readingOrder="1"/>
    </xf>
    <xf numFmtId="0" fontId="3" fillId="2" borderId="13" xfId="0" applyFont="1" applyFill="1" applyBorder="1" applyAlignment="1">
      <alignment horizontal="right" vertical="center" wrapText="1" readingOrder="1"/>
    </xf>
    <xf numFmtId="0" fontId="3" fillId="2" borderId="14" xfId="0" applyFont="1" applyFill="1" applyBorder="1" applyAlignment="1">
      <alignment horizontal="right" vertical="center" wrapText="1" readingOrder="1"/>
    </xf>
    <xf numFmtId="0" fontId="3" fillId="0" borderId="9" xfId="0" applyFont="1" applyBorder="1" applyAlignment="1">
      <alignment horizontal="right" vertical="center" wrapText="1" readingOrder="1"/>
    </xf>
    <xf numFmtId="0" fontId="3" fillId="0" borderId="17" xfId="0" applyFont="1" applyBorder="1" applyAlignment="1">
      <alignment horizontal="right" vertical="center" wrapText="1" readingOrder="1"/>
    </xf>
    <xf numFmtId="0" fontId="3" fillId="0" borderId="5" xfId="0" applyFont="1" applyBorder="1" applyAlignment="1">
      <alignment horizontal="right" vertical="center" wrapText="1" readingOrder="1"/>
    </xf>
    <xf numFmtId="0" fontId="17" fillId="0" borderId="15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 readingOrder="1"/>
    </xf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3" fillId="6" borderId="1" xfId="0" applyFont="1" applyFill="1" applyBorder="1" applyAlignment="1">
      <alignment horizontal="center" vertical="center" wrapText="1" readingOrder="1"/>
    </xf>
    <xf numFmtId="0" fontId="3" fillId="0" borderId="3" xfId="0" applyFont="1" applyBorder="1" applyAlignment="1">
      <alignment horizontal="right" vertical="center" wrapText="1" readingOrder="1"/>
    </xf>
    <xf numFmtId="0" fontId="3" fillId="0" borderId="6" xfId="0" applyFont="1" applyBorder="1" applyAlignment="1">
      <alignment horizontal="right" vertical="center" wrapText="1" readingOrder="1"/>
    </xf>
    <xf numFmtId="0" fontId="3" fillId="0" borderId="10" xfId="0" applyFont="1" applyBorder="1" applyAlignment="1">
      <alignment horizontal="right" vertical="center" wrapText="1" readingOrder="1"/>
    </xf>
    <xf numFmtId="0" fontId="9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workbookViewId="0">
      <selection activeCell="F7" sqref="F7"/>
    </sheetView>
  </sheetViews>
  <sheetFormatPr defaultRowHeight="14.4"/>
  <cols>
    <col min="1" max="1" width="35.33203125" customWidth="1"/>
    <col min="2" max="2" width="21.33203125" customWidth="1"/>
    <col min="3" max="3" width="21.33203125" style="17" customWidth="1"/>
    <col min="4" max="4" width="21.33203125" customWidth="1"/>
    <col min="5" max="5" width="24.88671875" customWidth="1"/>
    <col min="6" max="7" width="18.33203125" customWidth="1"/>
  </cols>
  <sheetData>
    <row r="1" spans="1:7" ht="36.75" customHeight="1">
      <c r="A1" s="79" t="s">
        <v>52</v>
      </c>
      <c r="B1" s="79"/>
      <c r="C1" s="79"/>
      <c r="D1" s="79"/>
      <c r="E1" s="79"/>
      <c r="F1" s="79"/>
      <c r="G1" s="79"/>
    </row>
    <row r="2" spans="1:7" ht="37.5" customHeight="1">
      <c r="A2" s="80" t="s">
        <v>0</v>
      </c>
      <c r="B2" s="80" t="s">
        <v>51</v>
      </c>
      <c r="C2" s="80" t="s">
        <v>76</v>
      </c>
      <c r="D2" s="80" t="s">
        <v>50</v>
      </c>
      <c r="E2" s="10" t="s">
        <v>1</v>
      </c>
      <c r="F2" s="80" t="s">
        <v>60</v>
      </c>
      <c r="G2" s="80" t="s">
        <v>62</v>
      </c>
    </row>
    <row r="3" spans="1:7" ht="33" customHeight="1">
      <c r="A3" s="80"/>
      <c r="B3" s="80"/>
      <c r="C3" s="80"/>
      <c r="D3" s="80"/>
      <c r="E3" s="18" t="s">
        <v>2</v>
      </c>
      <c r="F3" s="80"/>
      <c r="G3" s="80"/>
    </row>
    <row r="4" spans="1:7" ht="51" customHeight="1">
      <c r="A4" s="80"/>
      <c r="B4" s="80"/>
      <c r="C4" s="80"/>
      <c r="D4" s="80"/>
      <c r="E4" s="19"/>
      <c r="F4" s="80"/>
      <c r="G4" s="80"/>
    </row>
    <row r="5" spans="1:7" ht="15.75" customHeight="1">
      <c r="A5" s="7">
        <v>1</v>
      </c>
      <c r="B5" s="7">
        <v>2</v>
      </c>
      <c r="C5" s="15"/>
      <c r="D5" s="7">
        <v>3</v>
      </c>
      <c r="E5" s="7">
        <v>4</v>
      </c>
      <c r="F5" s="12">
        <v>5</v>
      </c>
      <c r="G5" s="7">
        <v>6</v>
      </c>
    </row>
    <row r="6" spans="1:7" ht="26.25" customHeight="1">
      <c r="A6" s="85" t="s">
        <v>49</v>
      </c>
      <c r="B6" s="85"/>
      <c r="C6" s="85"/>
      <c r="D6" s="85"/>
      <c r="E6" s="85"/>
      <c r="F6" s="85"/>
      <c r="G6" s="85"/>
    </row>
    <row r="7" spans="1:7" ht="18.75" customHeight="1">
      <c r="A7" s="6">
        <v>211</v>
      </c>
      <c r="B7" s="5">
        <v>27</v>
      </c>
      <c r="C7" s="5">
        <v>173451.41690839999</v>
      </c>
      <c r="D7" s="8">
        <f>B7*C7</f>
        <v>4683188.2565267999</v>
      </c>
      <c r="E7" s="13">
        <v>320</v>
      </c>
      <c r="F7" s="39">
        <f>B7/E7</f>
        <v>8.4375000000000006E-2</v>
      </c>
      <c r="G7" s="9">
        <f>D7/E7</f>
        <v>14634.96330164625</v>
      </c>
    </row>
    <row r="8" spans="1:7" ht="18.75" customHeight="1">
      <c r="A8" s="6">
        <v>213</v>
      </c>
      <c r="B8" s="5" t="s">
        <v>59</v>
      </c>
      <c r="C8" s="5">
        <v>52382.327770000004</v>
      </c>
      <c r="D8" s="8">
        <f>B7*C8</f>
        <v>1414322.8497900001</v>
      </c>
      <c r="E8" s="13">
        <v>320</v>
      </c>
      <c r="F8" s="13" t="s">
        <v>59</v>
      </c>
      <c r="G8" s="9">
        <f>D8/E8</f>
        <v>4419.7589055937506</v>
      </c>
    </row>
    <row r="9" spans="1:7" ht="18" thickBot="1">
      <c r="A9" s="83" t="s">
        <v>3</v>
      </c>
      <c r="B9" s="84"/>
      <c r="C9" s="84"/>
      <c r="D9" s="84"/>
      <c r="E9" s="84"/>
      <c r="F9" s="20">
        <v>0.31</v>
      </c>
      <c r="G9" s="11">
        <f>G7+G8</f>
        <v>19054.72220724</v>
      </c>
    </row>
    <row r="10" spans="1:7" ht="17.399999999999999">
      <c r="A10" s="2"/>
      <c r="B10" s="2"/>
      <c r="C10" s="16"/>
      <c r="D10" s="2"/>
      <c r="E10" s="2"/>
      <c r="F10" s="2"/>
      <c r="G10" s="4"/>
    </row>
    <row r="11" spans="1:7" ht="33" customHeight="1">
      <c r="D11" s="81"/>
      <c r="E11" s="82"/>
      <c r="F11" s="3"/>
    </row>
    <row r="12" spans="1:7" ht="28.5" customHeight="1">
      <c r="A12" s="1"/>
    </row>
    <row r="13" spans="1:7">
      <c r="A13" s="1"/>
    </row>
    <row r="14" spans="1:7">
      <c r="A14" s="1"/>
    </row>
  </sheetData>
  <mergeCells count="10">
    <mergeCell ref="A1:G1"/>
    <mergeCell ref="F2:F4"/>
    <mergeCell ref="D11:E11"/>
    <mergeCell ref="A9:E9"/>
    <mergeCell ref="A2:A4"/>
    <mergeCell ref="B2:B4"/>
    <mergeCell ref="D2:D4"/>
    <mergeCell ref="G2:G4"/>
    <mergeCell ref="A6:G6"/>
    <mergeCell ref="C2:C4"/>
  </mergeCells>
  <pageMargins left="0.7" right="0.7" top="0.75" bottom="0.75" header="0.3" footer="0.3"/>
  <pageSetup paperSize="9" scale="8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8"/>
  <sheetViews>
    <sheetView tabSelected="1" view="pageBreakPreview" zoomScaleSheetLayoutView="100" workbookViewId="0">
      <selection sqref="A1:K1"/>
    </sheetView>
  </sheetViews>
  <sheetFormatPr defaultRowHeight="14.4"/>
  <cols>
    <col min="1" max="11" width="17.88671875" customWidth="1"/>
    <col min="12" max="12" width="15.6640625" customWidth="1"/>
  </cols>
  <sheetData>
    <row r="1" spans="1:12" ht="79.5" customHeight="1">
      <c r="A1" s="111" t="s">
        <v>95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31"/>
    </row>
    <row r="2" spans="1:12" ht="81.75" customHeight="1">
      <c r="A2" s="80" t="s">
        <v>18</v>
      </c>
      <c r="B2" s="80"/>
      <c r="C2" s="80"/>
      <c r="D2" s="80" t="s">
        <v>19</v>
      </c>
      <c r="E2" s="80"/>
      <c r="F2" s="80"/>
      <c r="G2" s="80"/>
      <c r="H2" s="80"/>
      <c r="I2" s="80"/>
      <c r="J2" s="80"/>
      <c r="K2" s="80" t="s">
        <v>20</v>
      </c>
      <c r="L2" s="32" t="s">
        <v>78</v>
      </c>
    </row>
    <row r="3" spans="1:12" ht="48.75" customHeight="1">
      <c r="A3" s="14" t="s">
        <v>21</v>
      </c>
      <c r="B3" s="14" t="s">
        <v>22</v>
      </c>
      <c r="C3" s="14" t="s">
        <v>23</v>
      </c>
      <c r="D3" s="14" t="s">
        <v>24</v>
      </c>
      <c r="E3" s="14" t="s">
        <v>25</v>
      </c>
      <c r="F3" s="14" t="s">
        <v>26</v>
      </c>
      <c r="G3" s="14" t="s">
        <v>27</v>
      </c>
      <c r="H3" s="14" t="s">
        <v>28</v>
      </c>
      <c r="I3" s="14" t="s">
        <v>29</v>
      </c>
      <c r="J3" s="14" t="s">
        <v>30</v>
      </c>
      <c r="K3" s="80"/>
      <c r="L3" s="32"/>
    </row>
    <row r="4" spans="1:12" ht="21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  <c r="J4" s="21">
        <v>10</v>
      </c>
      <c r="K4" s="22">
        <v>11</v>
      </c>
      <c r="L4" s="32" t="s">
        <v>77</v>
      </c>
    </row>
    <row r="5" spans="1:12" ht="21">
      <c r="A5" s="23">
        <f>'оплата труда'!G9</f>
        <v>19054.72220724</v>
      </c>
      <c r="B5" s="24">
        <f>'(МЦ ОЦДИ)'!H8</f>
        <v>63.59375</v>
      </c>
      <c r="C5" s="24">
        <v>0</v>
      </c>
      <c r="D5" s="23">
        <f>'(КУ)'!H8</f>
        <v>0</v>
      </c>
      <c r="E5" s="23">
        <f>'(СНИ) '!H13</f>
        <v>0</v>
      </c>
      <c r="F5" s="25">
        <f>'(СОЦДИ)'!H16</f>
        <v>0</v>
      </c>
      <c r="G5" s="25">
        <f>'(УС)'!H11</f>
        <v>140.33962500000001</v>
      </c>
      <c r="H5" s="25">
        <f>'(ТУ)'!H7</f>
        <v>97.8125</v>
      </c>
      <c r="I5" s="25">
        <f>'(ОТ2)'!G9</f>
        <v>0</v>
      </c>
      <c r="J5" s="25">
        <f>'прочие ОХ'!H14</f>
        <v>270.859375</v>
      </c>
      <c r="K5" s="23">
        <f>A5+B5+D5+E5++F5+G5+H5+I5+J5</f>
        <v>19627.327457240001</v>
      </c>
      <c r="L5" s="32">
        <f>K5*320</f>
        <v>6280744.7863167999</v>
      </c>
    </row>
    <row r="8" spans="1:12" ht="19.5" customHeight="1"/>
  </sheetData>
  <mergeCells count="4">
    <mergeCell ref="A2:C2"/>
    <mergeCell ref="D2:J2"/>
    <mergeCell ref="K2:K3"/>
    <mergeCell ref="A1:K1"/>
  </mergeCells>
  <pageMargins left="0.70866141732283472" right="0" top="0.74803149606299213" bottom="0.74803149606299213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"/>
  <sheetViews>
    <sheetView view="pageBreakPreview" zoomScale="95" zoomScaleSheetLayoutView="95" workbookViewId="0">
      <selection activeCell="D6" sqref="D6"/>
    </sheetView>
  </sheetViews>
  <sheetFormatPr defaultColWidth="9.109375" defaultRowHeight="14.4"/>
  <cols>
    <col min="1" max="1" width="30.44140625" style="41" customWidth="1"/>
    <col min="2" max="3" width="14.109375" style="41" customWidth="1"/>
    <col min="4" max="4" width="24.33203125" style="41" customWidth="1"/>
    <col min="5" max="5" width="20.33203125" style="41" customWidth="1"/>
    <col min="6" max="6" width="21.109375" style="41" customWidth="1"/>
    <col min="7" max="7" width="18.44140625" style="41" customWidth="1"/>
    <col min="8" max="8" width="19.33203125" style="41" customWidth="1"/>
    <col min="9" max="16384" width="9.109375" style="41"/>
  </cols>
  <sheetData>
    <row r="1" spans="1:8" ht="59.25" customHeight="1">
      <c r="A1" s="90" t="s">
        <v>55</v>
      </c>
      <c r="B1" s="90"/>
      <c r="C1" s="90"/>
      <c r="D1" s="90"/>
      <c r="E1" s="90"/>
      <c r="F1" s="90"/>
      <c r="G1" s="90"/>
    </row>
    <row r="2" spans="1:8" ht="37.5" customHeight="1">
      <c r="A2" s="86" t="s">
        <v>4</v>
      </c>
      <c r="B2" s="86" t="s">
        <v>5</v>
      </c>
      <c r="C2" s="91" t="s">
        <v>58</v>
      </c>
      <c r="D2" s="46" t="s">
        <v>1</v>
      </c>
      <c r="E2" s="92" t="s">
        <v>10</v>
      </c>
      <c r="F2" s="42" t="s">
        <v>56</v>
      </c>
      <c r="G2" s="86" t="s">
        <v>60</v>
      </c>
      <c r="H2" s="86" t="s">
        <v>62</v>
      </c>
    </row>
    <row r="3" spans="1:8" ht="65.25" customHeight="1">
      <c r="A3" s="86"/>
      <c r="B3" s="86"/>
      <c r="C3" s="91"/>
      <c r="D3" s="47" t="s">
        <v>2</v>
      </c>
      <c r="E3" s="92"/>
      <c r="F3" s="42" t="s">
        <v>6</v>
      </c>
      <c r="G3" s="86"/>
      <c r="H3" s="86"/>
    </row>
    <row r="4" spans="1:8" ht="18">
      <c r="A4" s="43">
        <v>1</v>
      </c>
      <c r="B4" s="43">
        <v>2</v>
      </c>
      <c r="C4" s="43"/>
      <c r="D4" s="48">
        <v>3</v>
      </c>
      <c r="E4" s="43"/>
      <c r="F4" s="43">
        <v>4</v>
      </c>
      <c r="G4" s="43">
        <v>5</v>
      </c>
      <c r="H4" s="43">
        <v>6</v>
      </c>
    </row>
    <row r="5" spans="1:8" ht="18">
      <c r="A5" s="35" t="s">
        <v>91</v>
      </c>
      <c r="B5" s="49" t="s">
        <v>33</v>
      </c>
      <c r="C5" s="50">
        <v>1</v>
      </c>
      <c r="D5" s="51">
        <v>320</v>
      </c>
      <c r="E5" s="51">
        <v>20350</v>
      </c>
      <c r="F5" s="51">
        <f>C5*E5</f>
        <v>20350</v>
      </c>
      <c r="G5" s="26">
        <f t="shared" ref="G5" si="0">F5/D5</f>
        <v>63.59375</v>
      </c>
      <c r="H5" s="26">
        <f>F5/D5</f>
        <v>63.59375</v>
      </c>
    </row>
    <row r="6" spans="1:8" ht="18">
      <c r="A6" s="36"/>
      <c r="B6" s="49"/>
      <c r="C6" s="50"/>
      <c r="D6" s="51"/>
      <c r="E6" s="51"/>
      <c r="F6" s="51">
        <f t="shared" ref="F6:F7" si="1">C6*E6</f>
        <v>0</v>
      </c>
      <c r="G6" s="26"/>
      <c r="H6" s="26"/>
    </row>
    <row r="7" spans="1:8" ht="18">
      <c r="A7" s="36"/>
      <c r="B7" s="49"/>
      <c r="C7" s="50"/>
      <c r="D7" s="51"/>
      <c r="E7" s="51"/>
      <c r="F7" s="51">
        <f t="shared" si="1"/>
        <v>0</v>
      </c>
      <c r="G7" s="26"/>
      <c r="H7" s="26"/>
    </row>
    <row r="8" spans="1:8" ht="19.5" customHeight="1" thickBot="1">
      <c r="A8" s="87" t="s">
        <v>7</v>
      </c>
      <c r="B8" s="88"/>
      <c r="C8" s="88"/>
      <c r="D8" s="88"/>
      <c r="E8" s="88"/>
      <c r="F8" s="88"/>
      <c r="G8" s="89"/>
      <c r="H8" s="52">
        <f>SUM(H5:H7)</f>
        <v>63.59375</v>
      </c>
    </row>
  </sheetData>
  <mergeCells count="8">
    <mergeCell ref="H2:H3"/>
    <mergeCell ref="A8:G8"/>
    <mergeCell ref="A1:G1"/>
    <mergeCell ref="G2:G3"/>
    <mergeCell ref="A2:A3"/>
    <mergeCell ref="B2:B3"/>
    <mergeCell ref="C2:C3"/>
    <mergeCell ref="E2:E3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8"/>
  <sheetViews>
    <sheetView view="pageBreakPreview" zoomScaleSheetLayoutView="100" workbookViewId="0">
      <selection sqref="A1:XFD1048576"/>
    </sheetView>
  </sheetViews>
  <sheetFormatPr defaultColWidth="9.109375" defaultRowHeight="14.4"/>
  <cols>
    <col min="1" max="1" width="24.88671875" style="41" customWidth="1"/>
    <col min="2" max="2" width="17.109375" style="41" customWidth="1"/>
    <col min="3" max="3" width="20.109375" style="41" customWidth="1"/>
    <col min="4" max="4" width="21.5546875" style="41" customWidth="1"/>
    <col min="5" max="7" width="18.33203125" style="41" customWidth="1"/>
    <col min="8" max="8" width="17.109375" style="41" customWidth="1"/>
    <col min="9" max="16384" width="9.109375" style="41"/>
  </cols>
  <sheetData>
    <row r="1" spans="1:8" ht="47.25" customHeight="1">
      <c r="A1" s="90" t="s">
        <v>57</v>
      </c>
      <c r="B1" s="90"/>
      <c r="C1" s="90"/>
      <c r="D1" s="90"/>
      <c r="E1" s="90"/>
      <c r="F1" s="90"/>
      <c r="G1" s="90"/>
      <c r="H1" s="90"/>
    </row>
    <row r="2" spans="1:8" ht="56.25" customHeight="1">
      <c r="A2" s="86" t="s">
        <v>8</v>
      </c>
      <c r="B2" s="86" t="s">
        <v>5</v>
      </c>
      <c r="C2" s="86" t="s">
        <v>58</v>
      </c>
      <c r="D2" s="42" t="s">
        <v>1</v>
      </c>
      <c r="E2" s="86" t="s">
        <v>10</v>
      </c>
      <c r="F2" s="42" t="s">
        <v>64</v>
      </c>
      <c r="G2" s="86" t="s">
        <v>60</v>
      </c>
      <c r="H2" s="86" t="s">
        <v>62</v>
      </c>
    </row>
    <row r="3" spans="1:8" ht="36">
      <c r="A3" s="86"/>
      <c r="B3" s="86"/>
      <c r="C3" s="86"/>
      <c r="D3" s="42" t="s">
        <v>2</v>
      </c>
      <c r="E3" s="86"/>
      <c r="F3" s="42" t="s">
        <v>65</v>
      </c>
      <c r="G3" s="86"/>
      <c r="H3" s="86"/>
    </row>
    <row r="4" spans="1:8" ht="18">
      <c r="A4" s="43">
        <v>1</v>
      </c>
      <c r="B4" s="43">
        <v>2</v>
      </c>
      <c r="C4" s="43">
        <v>3</v>
      </c>
      <c r="D4" s="43">
        <v>4</v>
      </c>
      <c r="E4" s="43">
        <v>5</v>
      </c>
      <c r="F4" s="43">
        <v>6</v>
      </c>
      <c r="G4" s="43">
        <v>7</v>
      </c>
      <c r="H4" s="43">
        <v>8</v>
      </c>
    </row>
    <row r="5" spans="1:8" ht="36.75" customHeight="1">
      <c r="A5" s="37" t="s">
        <v>79</v>
      </c>
      <c r="B5" s="42" t="s">
        <v>34</v>
      </c>
      <c r="C5" s="53"/>
      <c r="D5" s="54"/>
      <c r="E5" s="26"/>
      <c r="F5" s="26"/>
      <c r="G5" s="26"/>
      <c r="H5" s="26"/>
    </row>
    <row r="6" spans="1:8" ht="48.75" customHeight="1">
      <c r="A6" s="37" t="s">
        <v>35</v>
      </c>
      <c r="B6" s="42" t="s">
        <v>36</v>
      </c>
      <c r="C6" s="53"/>
      <c r="D6" s="54"/>
      <c r="E6" s="26"/>
      <c r="F6" s="26"/>
      <c r="G6" s="26"/>
      <c r="H6" s="26"/>
    </row>
    <row r="7" spans="1:8" ht="18">
      <c r="A7" s="37" t="s">
        <v>80</v>
      </c>
      <c r="B7" s="42" t="s">
        <v>81</v>
      </c>
      <c r="C7" s="53"/>
      <c r="D7" s="54"/>
      <c r="E7" s="26"/>
      <c r="F7" s="26"/>
      <c r="G7" s="26"/>
      <c r="H7" s="26"/>
    </row>
    <row r="8" spans="1:8" ht="18" thickBot="1">
      <c r="A8" s="93" t="s">
        <v>11</v>
      </c>
      <c r="B8" s="94"/>
      <c r="C8" s="94"/>
      <c r="D8" s="94"/>
      <c r="E8" s="95"/>
      <c r="F8" s="55"/>
      <c r="G8" s="55"/>
      <c r="H8" s="56">
        <f>SUM(H5:H7)</f>
        <v>0</v>
      </c>
    </row>
  </sheetData>
  <mergeCells count="8">
    <mergeCell ref="A1:H1"/>
    <mergeCell ref="G2:G3"/>
    <mergeCell ref="H2:H3"/>
    <mergeCell ref="A8:E8"/>
    <mergeCell ref="A2:A3"/>
    <mergeCell ref="B2:B3"/>
    <mergeCell ref="C2:C3"/>
    <mergeCell ref="E2:E3"/>
  </mergeCells>
  <pageMargins left="0.7" right="0.7" top="0.75" bottom="0.75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3"/>
  <sheetViews>
    <sheetView view="pageBreakPreview" zoomScaleSheetLayoutView="100" workbookViewId="0">
      <selection sqref="A1:XFD1048576"/>
    </sheetView>
  </sheetViews>
  <sheetFormatPr defaultColWidth="9.109375" defaultRowHeight="14.4"/>
  <cols>
    <col min="1" max="1" width="42.88671875" style="41" customWidth="1"/>
    <col min="2" max="2" width="15.44140625" style="41" customWidth="1"/>
    <col min="3" max="4" width="20.44140625" style="41" customWidth="1"/>
    <col min="5" max="5" width="23.5546875" style="41" customWidth="1"/>
    <col min="6" max="7" width="20.44140625" style="41" customWidth="1"/>
    <col min="8" max="8" width="18.44140625" style="41" customWidth="1"/>
    <col min="9" max="16384" width="9.109375" style="41"/>
  </cols>
  <sheetData>
    <row r="1" spans="1:8" ht="52.5" customHeight="1">
      <c r="A1" s="90" t="s">
        <v>63</v>
      </c>
      <c r="B1" s="90"/>
      <c r="C1" s="90"/>
      <c r="D1" s="90"/>
      <c r="E1" s="90"/>
      <c r="F1" s="90"/>
      <c r="G1" s="90"/>
      <c r="H1" s="90"/>
    </row>
    <row r="2" spans="1:8" ht="37.5" customHeight="1">
      <c r="A2" s="86" t="s">
        <v>12</v>
      </c>
      <c r="B2" s="86" t="s">
        <v>5</v>
      </c>
      <c r="C2" s="91" t="s">
        <v>9</v>
      </c>
      <c r="D2" s="46" t="s">
        <v>1</v>
      </c>
      <c r="E2" s="92" t="s">
        <v>10</v>
      </c>
      <c r="F2" s="86" t="s">
        <v>66</v>
      </c>
      <c r="G2" s="86" t="s">
        <v>60</v>
      </c>
      <c r="H2" s="86" t="s">
        <v>62</v>
      </c>
    </row>
    <row r="3" spans="1:8" ht="66.75" customHeight="1">
      <c r="A3" s="86"/>
      <c r="B3" s="86"/>
      <c r="C3" s="91"/>
      <c r="D3" s="47" t="s">
        <v>2</v>
      </c>
      <c r="E3" s="92"/>
      <c r="F3" s="86"/>
      <c r="G3" s="86"/>
      <c r="H3" s="86"/>
    </row>
    <row r="4" spans="1:8" ht="18">
      <c r="A4" s="43">
        <v>1</v>
      </c>
      <c r="B4" s="43">
        <v>2</v>
      </c>
      <c r="C4" s="43">
        <v>3</v>
      </c>
      <c r="D4" s="43">
        <v>4</v>
      </c>
      <c r="E4" s="43">
        <v>5</v>
      </c>
      <c r="F4" s="43">
        <v>6</v>
      </c>
      <c r="G4" s="43">
        <v>7</v>
      </c>
      <c r="H4" s="43">
        <v>8</v>
      </c>
    </row>
    <row r="5" spans="1:8" ht="18">
      <c r="A5" s="34"/>
      <c r="B5" s="42"/>
      <c r="C5" s="42"/>
      <c r="D5" s="42"/>
      <c r="E5" s="26"/>
      <c r="F5" s="26"/>
      <c r="G5" s="26"/>
      <c r="H5" s="26"/>
    </row>
    <row r="6" spans="1:8" ht="36">
      <c r="A6" s="33" t="s">
        <v>38</v>
      </c>
      <c r="B6" s="42" t="s">
        <v>83</v>
      </c>
      <c r="C6" s="42"/>
      <c r="D6" s="42"/>
      <c r="E6" s="26"/>
      <c r="F6" s="26">
        <f t="shared" ref="F6:F11" si="0">C6*E6</f>
        <v>0</v>
      </c>
      <c r="G6" s="26"/>
      <c r="H6" s="26"/>
    </row>
    <row r="7" spans="1:8" ht="18">
      <c r="A7" s="34"/>
      <c r="B7" s="42"/>
      <c r="C7" s="42"/>
      <c r="D7" s="42"/>
      <c r="E7" s="26"/>
      <c r="F7" s="26"/>
      <c r="G7" s="26"/>
      <c r="H7" s="26"/>
    </row>
    <row r="8" spans="1:8" ht="36">
      <c r="A8" s="34" t="s">
        <v>39</v>
      </c>
      <c r="B8" s="42" t="s">
        <v>83</v>
      </c>
      <c r="C8" s="42"/>
      <c r="D8" s="42"/>
      <c r="E8" s="26"/>
      <c r="F8" s="26">
        <f t="shared" si="0"/>
        <v>0</v>
      </c>
      <c r="G8" s="26"/>
      <c r="H8" s="26"/>
    </row>
    <row r="9" spans="1:8" ht="36">
      <c r="A9" s="34" t="s">
        <v>82</v>
      </c>
      <c r="B9" s="42" t="s">
        <v>83</v>
      </c>
      <c r="C9" s="42"/>
      <c r="D9" s="42"/>
      <c r="E9" s="26"/>
      <c r="F9" s="26">
        <f t="shared" si="0"/>
        <v>0</v>
      </c>
      <c r="G9" s="26"/>
      <c r="H9" s="26"/>
    </row>
    <row r="10" spans="1:8" ht="36">
      <c r="A10" s="34" t="s">
        <v>84</v>
      </c>
      <c r="B10" s="42" t="s">
        <v>83</v>
      </c>
      <c r="C10" s="42"/>
      <c r="D10" s="42"/>
      <c r="E10" s="26"/>
      <c r="F10" s="26">
        <f t="shared" si="0"/>
        <v>0</v>
      </c>
      <c r="G10" s="26"/>
      <c r="H10" s="26"/>
    </row>
    <row r="11" spans="1:8" ht="36">
      <c r="A11" s="34" t="s">
        <v>93</v>
      </c>
      <c r="B11" s="42" t="s">
        <v>83</v>
      </c>
      <c r="C11" s="42"/>
      <c r="D11" s="42"/>
      <c r="E11" s="26"/>
      <c r="F11" s="26">
        <f t="shared" si="0"/>
        <v>0</v>
      </c>
      <c r="G11" s="26"/>
      <c r="H11" s="26"/>
    </row>
    <row r="12" spans="1:8" ht="18">
      <c r="A12" s="34"/>
      <c r="B12" s="42"/>
      <c r="C12" s="42"/>
      <c r="D12" s="42"/>
      <c r="E12" s="26"/>
      <c r="F12" s="26"/>
      <c r="G12" s="27"/>
      <c r="H12" s="26"/>
    </row>
    <row r="13" spans="1:8" ht="18" thickBot="1">
      <c r="A13" s="93" t="s">
        <v>13</v>
      </c>
      <c r="B13" s="94"/>
      <c r="C13" s="94"/>
      <c r="D13" s="94"/>
      <c r="E13" s="94"/>
      <c r="F13" s="95"/>
      <c r="G13" s="55"/>
      <c r="H13" s="56">
        <f>H5+H6+H7+H8+H9+H10+H11+H12</f>
        <v>0</v>
      </c>
    </row>
  </sheetData>
  <mergeCells count="9">
    <mergeCell ref="A13:F13"/>
    <mergeCell ref="A1:H1"/>
    <mergeCell ref="A2:A3"/>
    <mergeCell ref="B2:B3"/>
    <mergeCell ref="C2:C3"/>
    <mergeCell ref="E2:E3"/>
    <mergeCell ref="F2:F3"/>
    <mergeCell ref="G2:G3"/>
    <mergeCell ref="H2:H3"/>
  </mergeCells>
  <pageMargins left="0.7" right="0.7" top="0.75" bottom="0.75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H16"/>
  <sheetViews>
    <sheetView view="pageBreakPreview" zoomScaleSheetLayoutView="100" workbookViewId="0">
      <selection sqref="A1:XFD1048576"/>
    </sheetView>
  </sheetViews>
  <sheetFormatPr defaultColWidth="9.109375" defaultRowHeight="14.4"/>
  <cols>
    <col min="1" max="1" width="31.44140625" style="41" customWidth="1"/>
    <col min="2" max="2" width="16.88671875" style="41" customWidth="1"/>
    <col min="3" max="8" width="23.6640625" style="41" customWidth="1"/>
    <col min="9" max="16384" width="9.109375" style="41"/>
  </cols>
  <sheetData>
    <row r="1" spans="1:8" ht="32.25" customHeight="1">
      <c r="A1" s="96" t="s">
        <v>67</v>
      </c>
      <c r="B1" s="96"/>
      <c r="C1" s="96"/>
      <c r="D1" s="96"/>
      <c r="E1" s="96"/>
      <c r="F1" s="96"/>
      <c r="G1" s="96"/>
      <c r="H1" s="96"/>
    </row>
    <row r="2" spans="1:8" ht="39.75" customHeight="1">
      <c r="A2" s="86" t="s">
        <v>12</v>
      </c>
      <c r="B2" s="86" t="s">
        <v>5</v>
      </c>
      <c r="C2" s="86" t="s">
        <v>9</v>
      </c>
      <c r="D2" s="42" t="s">
        <v>1</v>
      </c>
      <c r="E2" s="86" t="s">
        <v>10</v>
      </c>
      <c r="F2" s="86" t="s">
        <v>66</v>
      </c>
      <c r="G2" s="86" t="s">
        <v>60</v>
      </c>
      <c r="H2" s="86" t="s">
        <v>62</v>
      </c>
    </row>
    <row r="3" spans="1:8" ht="42.75" customHeight="1">
      <c r="A3" s="86"/>
      <c r="B3" s="86"/>
      <c r="C3" s="86"/>
      <c r="D3" s="42" t="s">
        <v>2</v>
      </c>
      <c r="E3" s="86"/>
      <c r="F3" s="86"/>
      <c r="G3" s="86"/>
      <c r="H3" s="86"/>
    </row>
    <row r="4" spans="1:8" ht="18" customHeight="1">
      <c r="A4" s="43">
        <v>1</v>
      </c>
      <c r="B4" s="43">
        <v>2</v>
      </c>
      <c r="C4" s="43">
        <v>3</v>
      </c>
      <c r="D4" s="43">
        <v>4</v>
      </c>
      <c r="E4" s="43">
        <v>5</v>
      </c>
      <c r="F4" s="43">
        <v>6</v>
      </c>
      <c r="G4" s="43">
        <v>7</v>
      </c>
      <c r="H4" s="43">
        <v>8</v>
      </c>
    </row>
    <row r="5" spans="1:8" ht="90">
      <c r="A5" s="33" t="s">
        <v>86</v>
      </c>
      <c r="B5" s="42" t="s">
        <v>69</v>
      </c>
      <c r="C5" s="57"/>
      <c r="D5" s="42"/>
      <c r="E5" s="26"/>
      <c r="F5" s="26">
        <f t="shared" ref="F5:F14" si="0">C5*E5</f>
        <v>0</v>
      </c>
      <c r="G5" s="27"/>
      <c r="H5" s="26"/>
    </row>
    <row r="6" spans="1:8" ht="54">
      <c r="A6" s="33" t="s">
        <v>90</v>
      </c>
      <c r="B6" s="42" t="s">
        <v>89</v>
      </c>
      <c r="C6" s="57"/>
      <c r="D6" s="42"/>
      <c r="E6" s="26"/>
      <c r="F6" s="26">
        <f>C6*E6*12</f>
        <v>0</v>
      </c>
      <c r="G6" s="27"/>
      <c r="H6" s="26"/>
    </row>
    <row r="7" spans="1:8" ht="18">
      <c r="A7" s="34"/>
      <c r="B7" s="42"/>
      <c r="C7" s="57"/>
      <c r="D7" s="42"/>
      <c r="E7" s="26"/>
      <c r="F7" s="26"/>
      <c r="G7" s="27"/>
      <c r="H7" s="26"/>
    </row>
    <row r="8" spans="1:8" ht="18">
      <c r="A8" s="34"/>
      <c r="B8" s="42"/>
      <c r="C8" s="57"/>
      <c r="D8" s="42"/>
      <c r="E8" s="26"/>
      <c r="F8" s="26"/>
      <c r="G8" s="27"/>
      <c r="H8" s="26"/>
    </row>
    <row r="9" spans="1:8" ht="18">
      <c r="A9" s="34"/>
      <c r="B9" s="42"/>
      <c r="C9" s="57"/>
      <c r="D9" s="42"/>
      <c r="E9" s="26"/>
      <c r="F9" s="26"/>
      <c r="G9" s="27"/>
      <c r="H9" s="26"/>
    </row>
    <row r="10" spans="1:8" ht="18">
      <c r="A10" s="34"/>
      <c r="B10" s="42"/>
      <c r="C10" s="57"/>
      <c r="D10" s="42"/>
      <c r="E10" s="26"/>
      <c r="F10" s="26"/>
      <c r="G10" s="27"/>
      <c r="H10" s="26"/>
    </row>
    <row r="11" spans="1:8" ht="73.5" customHeight="1">
      <c r="A11" s="34" t="s">
        <v>85</v>
      </c>
      <c r="B11" s="42" t="s">
        <v>69</v>
      </c>
      <c r="C11" s="57"/>
      <c r="D11" s="42"/>
      <c r="E11" s="26"/>
      <c r="F11" s="26">
        <f t="shared" si="0"/>
        <v>0</v>
      </c>
      <c r="G11" s="27"/>
      <c r="H11" s="26"/>
    </row>
    <row r="12" spans="1:8" ht="27" customHeight="1">
      <c r="A12" s="34" t="s">
        <v>32</v>
      </c>
      <c r="B12" s="42" t="s">
        <v>37</v>
      </c>
      <c r="C12" s="57"/>
      <c r="D12" s="42"/>
      <c r="E12" s="26"/>
      <c r="F12" s="26">
        <f t="shared" si="0"/>
        <v>0</v>
      </c>
      <c r="G12" s="26"/>
      <c r="H12" s="26"/>
    </row>
    <row r="13" spans="1:8" ht="29.25" customHeight="1">
      <c r="A13" s="34" t="s">
        <v>31</v>
      </c>
      <c r="B13" s="42" t="s">
        <v>33</v>
      </c>
      <c r="C13" s="57"/>
      <c r="D13" s="42"/>
      <c r="E13" s="26"/>
      <c r="F13" s="26">
        <f t="shared" si="0"/>
        <v>0</v>
      </c>
      <c r="G13" s="26"/>
      <c r="H13" s="26"/>
    </row>
    <row r="14" spans="1:8" ht="54">
      <c r="A14" s="34" t="s">
        <v>46</v>
      </c>
      <c r="B14" s="42" t="s">
        <v>70</v>
      </c>
      <c r="C14" s="57"/>
      <c r="D14" s="42"/>
      <c r="E14" s="26"/>
      <c r="F14" s="26">
        <f t="shared" si="0"/>
        <v>0</v>
      </c>
      <c r="G14" s="26"/>
      <c r="H14" s="26"/>
    </row>
    <row r="15" spans="1:8" ht="18">
      <c r="A15" s="34"/>
      <c r="B15" s="42"/>
      <c r="C15" s="57"/>
      <c r="D15" s="42"/>
      <c r="E15" s="26"/>
      <c r="F15" s="26"/>
      <c r="G15" s="26"/>
      <c r="H15" s="26"/>
    </row>
    <row r="16" spans="1:8" ht="18" thickBot="1">
      <c r="A16" s="93" t="s">
        <v>68</v>
      </c>
      <c r="B16" s="94"/>
      <c r="C16" s="94"/>
      <c r="D16" s="94"/>
      <c r="E16" s="94"/>
      <c r="F16" s="95"/>
      <c r="G16" s="55"/>
      <c r="H16" s="56">
        <f>SUM(H7:H15)</f>
        <v>0</v>
      </c>
    </row>
  </sheetData>
  <mergeCells count="9">
    <mergeCell ref="G2:G3"/>
    <mergeCell ref="H2:H3"/>
    <mergeCell ref="A1:H1"/>
    <mergeCell ref="A16:F16"/>
    <mergeCell ref="A2:A3"/>
    <mergeCell ref="B2:B3"/>
    <mergeCell ref="C2:C3"/>
    <mergeCell ref="E2:E3"/>
    <mergeCell ref="F2:F3"/>
  </mergeCells>
  <pageMargins left="0.7" right="0.7" top="0.75" bottom="0.75" header="0.3" footer="0.3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1"/>
  <sheetViews>
    <sheetView view="pageBreakPreview" zoomScaleSheetLayoutView="100" workbookViewId="0">
      <selection activeCell="E7" sqref="E7"/>
    </sheetView>
  </sheetViews>
  <sheetFormatPr defaultColWidth="9.109375" defaultRowHeight="14.4"/>
  <cols>
    <col min="1" max="1" width="35.6640625" style="41" customWidth="1"/>
    <col min="2" max="2" width="15.5546875" style="41" customWidth="1"/>
    <col min="3" max="3" width="19.33203125" style="41" bestFit="1" customWidth="1"/>
    <col min="4" max="4" width="24.33203125" style="41" bestFit="1" customWidth="1"/>
    <col min="5" max="5" width="23.44140625" style="41" customWidth="1"/>
    <col min="6" max="6" width="21.88671875" style="41" customWidth="1"/>
    <col min="7" max="7" width="17" style="41" customWidth="1"/>
    <col min="8" max="8" width="19.88671875" style="41" customWidth="1"/>
    <col min="9" max="16384" width="9.109375" style="41"/>
  </cols>
  <sheetData>
    <row r="1" spans="1:8" ht="35.25" customHeight="1">
      <c r="B1" s="90" t="s">
        <v>71</v>
      </c>
      <c r="C1" s="90"/>
      <c r="D1" s="90"/>
      <c r="E1" s="90"/>
      <c r="F1" s="90"/>
      <c r="G1" s="90"/>
      <c r="H1" s="90"/>
    </row>
    <row r="2" spans="1:8" ht="45" customHeight="1">
      <c r="A2" s="86" t="s">
        <v>14</v>
      </c>
      <c r="B2" s="86" t="s">
        <v>5</v>
      </c>
      <c r="C2" s="86" t="s">
        <v>9</v>
      </c>
      <c r="D2" s="42" t="s">
        <v>1</v>
      </c>
      <c r="E2" s="86" t="s">
        <v>10</v>
      </c>
      <c r="F2" s="86" t="s">
        <v>66</v>
      </c>
      <c r="G2" s="86" t="s">
        <v>60</v>
      </c>
      <c r="H2" s="86" t="s">
        <v>62</v>
      </c>
    </row>
    <row r="3" spans="1:8" ht="46.5" customHeight="1">
      <c r="A3" s="86"/>
      <c r="B3" s="86"/>
      <c r="C3" s="86"/>
      <c r="D3" s="42" t="s">
        <v>2</v>
      </c>
      <c r="E3" s="86"/>
      <c r="F3" s="86"/>
      <c r="G3" s="86"/>
      <c r="H3" s="86"/>
    </row>
    <row r="4" spans="1:8" ht="18">
      <c r="A4" s="43">
        <v>1</v>
      </c>
      <c r="B4" s="43">
        <v>2</v>
      </c>
      <c r="C4" s="43">
        <v>3</v>
      </c>
      <c r="D4" s="43">
        <v>4</v>
      </c>
      <c r="E4" s="43">
        <v>5</v>
      </c>
      <c r="F4" s="43">
        <v>6</v>
      </c>
      <c r="G4" s="43">
        <v>7</v>
      </c>
      <c r="H4" s="43">
        <v>8</v>
      </c>
    </row>
    <row r="5" spans="1:8" ht="18">
      <c r="A5" s="33"/>
      <c r="B5" s="42"/>
      <c r="C5" s="42"/>
      <c r="D5" s="44"/>
      <c r="E5" s="26"/>
      <c r="F5" s="26"/>
      <c r="G5" s="26"/>
      <c r="H5" s="26"/>
    </row>
    <row r="6" spans="1:8" ht="54">
      <c r="A6" s="33" t="s">
        <v>40</v>
      </c>
      <c r="B6" s="42" t="s">
        <v>72</v>
      </c>
      <c r="C6" s="42">
        <v>1</v>
      </c>
      <c r="D6" s="44">
        <v>320</v>
      </c>
      <c r="E6" s="26">
        <v>2142.39</v>
      </c>
      <c r="F6" s="26">
        <f>C6*E6*12</f>
        <v>25708.68</v>
      </c>
      <c r="G6" s="40">
        <f t="shared" ref="G6:G10" si="0">C6/D6</f>
        <v>3.1250000000000002E-3</v>
      </c>
      <c r="H6" s="26">
        <f t="shared" ref="H6:H10" si="1">F6/D6</f>
        <v>80.339624999999998</v>
      </c>
    </row>
    <row r="7" spans="1:8" ht="18">
      <c r="A7" s="33"/>
      <c r="B7" s="42"/>
      <c r="C7" s="42"/>
      <c r="D7" s="44"/>
      <c r="E7" s="26"/>
      <c r="F7" s="26"/>
      <c r="G7" s="40"/>
      <c r="H7" s="26"/>
    </row>
    <row r="8" spans="1:8" ht="18">
      <c r="A8" s="33"/>
      <c r="B8" s="42"/>
      <c r="C8" s="42"/>
      <c r="D8" s="44"/>
      <c r="E8" s="26"/>
      <c r="F8" s="26"/>
      <c r="G8" s="40"/>
      <c r="H8" s="26"/>
    </row>
    <row r="9" spans="1:8" ht="54">
      <c r="A9" s="33" t="s">
        <v>87</v>
      </c>
      <c r="B9" s="42" t="s">
        <v>89</v>
      </c>
      <c r="C9" s="42">
        <v>12</v>
      </c>
      <c r="D9" s="44">
        <v>320</v>
      </c>
      <c r="E9" s="26">
        <v>200</v>
      </c>
      <c r="F9" s="26">
        <f>C9*E9</f>
        <v>2400</v>
      </c>
      <c r="G9" s="40">
        <f t="shared" si="0"/>
        <v>3.7499999999999999E-2</v>
      </c>
      <c r="H9" s="26">
        <f t="shared" si="1"/>
        <v>7.5</v>
      </c>
    </row>
    <row r="10" spans="1:8" ht="31.2">
      <c r="A10" s="33" t="s">
        <v>41</v>
      </c>
      <c r="B10" s="42" t="s">
        <v>94</v>
      </c>
      <c r="C10" s="42">
        <v>12</v>
      </c>
      <c r="D10" s="44">
        <v>320</v>
      </c>
      <c r="E10" s="26">
        <v>1400</v>
      </c>
      <c r="F10" s="26">
        <f>C10*E10</f>
        <v>16800</v>
      </c>
      <c r="G10" s="40">
        <f t="shared" si="0"/>
        <v>3.7499999999999999E-2</v>
      </c>
      <c r="H10" s="26">
        <f t="shared" si="1"/>
        <v>52.5</v>
      </c>
    </row>
    <row r="11" spans="1:8" ht="18.75" customHeight="1">
      <c r="A11" s="97" t="s">
        <v>15</v>
      </c>
      <c r="B11" s="98"/>
      <c r="C11" s="98"/>
      <c r="D11" s="98"/>
      <c r="E11" s="98"/>
      <c r="F11" s="98"/>
      <c r="G11" s="99"/>
      <c r="H11" s="45">
        <f>SUM(H5:H10)</f>
        <v>140.33962500000001</v>
      </c>
    </row>
  </sheetData>
  <mergeCells count="9">
    <mergeCell ref="B1:H1"/>
    <mergeCell ref="G2:G3"/>
    <mergeCell ref="H2:H3"/>
    <mergeCell ref="A11:G11"/>
    <mergeCell ref="A2:A3"/>
    <mergeCell ref="B2:B3"/>
    <mergeCell ref="C2:C3"/>
    <mergeCell ref="E2:E3"/>
    <mergeCell ref="F2:F3"/>
  </mergeCells>
  <pageMargins left="0.7" right="0.7" top="0.75" bottom="0.75" header="0.3" footer="0.3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7"/>
  <sheetViews>
    <sheetView view="pageBreakPreview" zoomScaleSheetLayoutView="100" workbookViewId="0">
      <selection sqref="A1:XFD1048576"/>
    </sheetView>
  </sheetViews>
  <sheetFormatPr defaultColWidth="9.109375" defaultRowHeight="14.4"/>
  <cols>
    <col min="1" max="1" width="31.33203125" style="41" customWidth="1"/>
    <col min="2" max="2" width="14.88671875" style="41" customWidth="1"/>
    <col min="3" max="3" width="18.88671875" style="41" customWidth="1"/>
    <col min="4" max="4" width="20.33203125" style="41" customWidth="1"/>
    <col min="5" max="5" width="19.5546875" style="41" customWidth="1"/>
    <col min="6" max="6" width="17.109375" style="41" customWidth="1"/>
    <col min="7" max="7" width="16.33203125" style="41" customWidth="1"/>
    <col min="8" max="8" width="16.109375" style="41" customWidth="1"/>
    <col min="9" max="16384" width="9.109375" style="41"/>
  </cols>
  <sheetData>
    <row r="1" spans="1:8" ht="38.25" customHeight="1">
      <c r="A1" s="103" t="s">
        <v>73</v>
      </c>
      <c r="B1" s="103"/>
      <c r="C1" s="103"/>
      <c r="D1" s="103"/>
      <c r="E1" s="103"/>
      <c r="F1" s="103"/>
      <c r="G1" s="103"/>
      <c r="H1" s="103"/>
    </row>
    <row r="2" spans="1:8" ht="37.5" customHeight="1">
      <c r="A2" s="104" t="s">
        <v>16</v>
      </c>
      <c r="B2" s="104" t="s">
        <v>5</v>
      </c>
      <c r="C2" s="104" t="s">
        <v>9</v>
      </c>
      <c r="D2" s="42" t="s">
        <v>1</v>
      </c>
      <c r="E2" s="86" t="s">
        <v>10</v>
      </c>
      <c r="F2" s="86" t="s">
        <v>66</v>
      </c>
      <c r="G2" s="86" t="s">
        <v>60</v>
      </c>
      <c r="H2" s="86" t="s">
        <v>62</v>
      </c>
    </row>
    <row r="3" spans="1:8" ht="53.25" customHeight="1">
      <c r="A3" s="104"/>
      <c r="B3" s="104"/>
      <c r="C3" s="104"/>
      <c r="D3" s="42" t="s">
        <v>2</v>
      </c>
      <c r="E3" s="86"/>
      <c r="F3" s="86"/>
      <c r="G3" s="86"/>
      <c r="H3" s="86"/>
    </row>
    <row r="4" spans="1:8" ht="18">
      <c r="A4" s="43">
        <v>1</v>
      </c>
      <c r="B4" s="43">
        <v>2</v>
      </c>
      <c r="C4" s="43">
        <v>3</v>
      </c>
      <c r="D4" s="43">
        <v>4</v>
      </c>
      <c r="E4" s="43">
        <v>5</v>
      </c>
      <c r="F4" s="43">
        <v>6</v>
      </c>
      <c r="G4" s="43">
        <v>7</v>
      </c>
      <c r="H4" s="43">
        <v>8</v>
      </c>
    </row>
    <row r="5" spans="1:8" ht="44.25" customHeight="1">
      <c r="A5" s="38" t="s">
        <v>88</v>
      </c>
      <c r="B5" s="59" t="s">
        <v>47</v>
      </c>
      <c r="C5" s="59">
        <v>150</v>
      </c>
      <c r="D5" s="60">
        <v>320</v>
      </c>
      <c r="E5" s="59">
        <v>16</v>
      </c>
      <c r="F5" s="29">
        <f>E5*C5*12</f>
        <v>28800</v>
      </c>
      <c r="G5" s="58">
        <f>C5/D5</f>
        <v>0.46875</v>
      </c>
      <c r="H5" s="28">
        <f>F5/D5</f>
        <v>90</v>
      </c>
    </row>
    <row r="6" spans="1:8" ht="54">
      <c r="A6" s="38" t="s">
        <v>42</v>
      </c>
      <c r="B6" s="59" t="s">
        <v>47</v>
      </c>
      <c r="C6" s="59">
        <v>5</v>
      </c>
      <c r="D6" s="60">
        <v>320</v>
      </c>
      <c r="E6" s="59">
        <v>500</v>
      </c>
      <c r="F6" s="29">
        <f>E6*C6</f>
        <v>2500</v>
      </c>
      <c r="G6" s="58">
        <f>C6/D6</f>
        <v>1.5625E-2</v>
      </c>
      <c r="H6" s="28">
        <f>F6/D6</f>
        <v>7.8125</v>
      </c>
    </row>
    <row r="7" spans="1:8" ht="24" customHeight="1">
      <c r="A7" s="100" t="s">
        <v>17</v>
      </c>
      <c r="B7" s="101"/>
      <c r="C7" s="101"/>
      <c r="D7" s="101"/>
      <c r="E7" s="101"/>
      <c r="F7" s="101"/>
      <c r="G7" s="102"/>
      <c r="H7" s="61">
        <f>H6+H5</f>
        <v>97.8125</v>
      </c>
    </row>
  </sheetData>
  <mergeCells count="9">
    <mergeCell ref="G2:G3"/>
    <mergeCell ref="H2:H3"/>
    <mergeCell ref="A7:G7"/>
    <mergeCell ref="A1:H1"/>
    <mergeCell ref="F2:F3"/>
    <mergeCell ref="A2:A3"/>
    <mergeCell ref="B2:B3"/>
    <mergeCell ref="C2:C3"/>
    <mergeCell ref="E2:E3"/>
  </mergeCells>
  <pageMargins left="0.7" right="0.7" top="0.75" bottom="0.75" header="0.3" footer="0.3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/>
  </sheetPr>
  <dimension ref="A1:G14"/>
  <sheetViews>
    <sheetView view="pageBreakPreview" zoomScaleSheetLayoutView="100" workbookViewId="0">
      <selection sqref="A1:XFD1048576"/>
    </sheetView>
  </sheetViews>
  <sheetFormatPr defaultColWidth="9.109375" defaultRowHeight="14.4"/>
  <cols>
    <col min="1" max="1" width="35.33203125" style="41" customWidth="1"/>
    <col min="2" max="4" width="21.33203125" style="41" customWidth="1"/>
    <col min="5" max="5" width="24.88671875" style="41" customWidth="1"/>
    <col min="6" max="7" width="18.33203125" style="41" customWidth="1"/>
    <col min="8" max="16384" width="9.109375" style="41"/>
  </cols>
  <sheetData>
    <row r="1" spans="1:7" ht="36.75" customHeight="1">
      <c r="A1" s="103" t="s">
        <v>53</v>
      </c>
      <c r="B1" s="103"/>
      <c r="C1" s="103"/>
      <c r="D1" s="103"/>
      <c r="E1" s="90"/>
      <c r="F1" s="103"/>
      <c r="G1" s="103"/>
    </row>
    <row r="2" spans="1:7" ht="37.5" customHeight="1">
      <c r="A2" s="86" t="s">
        <v>61</v>
      </c>
      <c r="B2" s="86" t="s">
        <v>51</v>
      </c>
      <c r="C2" s="86" t="s">
        <v>76</v>
      </c>
      <c r="D2" s="91" t="s">
        <v>50</v>
      </c>
      <c r="E2" s="46" t="s">
        <v>1</v>
      </c>
      <c r="F2" s="92" t="s">
        <v>60</v>
      </c>
      <c r="G2" s="86" t="s">
        <v>62</v>
      </c>
    </row>
    <row r="3" spans="1:7" ht="33" customHeight="1">
      <c r="A3" s="86"/>
      <c r="B3" s="86"/>
      <c r="C3" s="86"/>
      <c r="D3" s="91"/>
      <c r="E3" s="62" t="s">
        <v>2</v>
      </c>
      <c r="F3" s="92"/>
      <c r="G3" s="86"/>
    </row>
    <row r="4" spans="1:7" ht="51" customHeight="1">
      <c r="A4" s="86"/>
      <c r="B4" s="86"/>
      <c r="C4" s="86"/>
      <c r="D4" s="91"/>
      <c r="E4" s="63"/>
      <c r="F4" s="92"/>
      <c r="G4" s="86"/>
    </row>
    <row r="5" spans="1:7" ht="15.75" customHeight="1">
      <c r="A5" s="44">
        <v>1</v>
      </c>
      <c r="B5" s="44">
        <v>2</v>
      </c>
      <c r="C5" s="44"/>
      <c r="D5" s="44">
        <v>3</v>
      </c>
      <c r="E5" s="64">
        <v>4</v>
      </c>
      <c r="F5" s="65">
        <v>5</v>
      </c>
      <c r="G5" s="44">
        <v>6</v>
      </c>
    </row>
    <row r="6" spans="1:7" ht="26.25" customHeight="1">
      <c r="A6" s="107" t="s">
        <v>54</v>
      </c>
      <c r="B6" s="107"/>
      <c r="C6" s="107"/>
      <c r="D6" s="107"/>
      <c r="E6" s="107"/>
      <c r="F6" s="107"/>
      <c r="G6" s="107"/>
    </row>
    <row r="7" spans="1:7" ht="18.75" customHeight="1">
      <c r="A7" s="66">
        <v>211</v>
      </c>
      <c r="B7" s="67"/>
      <c r="C7" s="67"/>
      <c r="D7" s="42">
        <f>C7*B7</f>
        <v>0</v>
      </c>
      <c r="E7" s="51"/>
      <c r="F7" s="26"/>
      <c r="G7" s="26">
        <f>C7*F7</f>
        <v>0</v>
      </c>
    </row>
    <row r="8" spans="1:7" ht="18.75" customHeight="1">
      <c r="A8" s="66">
        <v>213</v>
      </c>
      <c r="B8" s="67" t="s">
        <v>59</v>
      </c>
      <c r="C8" s="67"/>
      <c r="D8" s="42">
        <f>C8*B7</f>
        <v>0</v>
      </c>
      <c r="E8" s="51"/>
      <c r="F8" s="51" t="s">
        <v>59</v>
      </c>
      <c r="G8" s="26">
        <f>C8*F7</f>
        <v>0</v>
      </c>
    </row>
    <row r="9" spans="1:7" ht="18" thickBot="1">
      <c r="A9" s="93" t="s">
        <v>3</v>
      </c>
      <c r="B9" s="94"/>
      <c r="C9" s="94"/>
      <c r="D9" s="94"/>
      <c r="E9" s="94"/>
      <c r="F9" s="68">
        <f>F7</f>
        <v>0</v>
      </c>
      <c r="G9" s="69">
        <f>G7+G8</f>
        <v>0</v>
      </c>
    </row>
    <row r="10" spans="1:7" ht="17.399999999999999">
      <c r="A10" s="70"/>
      <c r="B10" s="70"/>
      <c r="C10" s="70"/>
      <c r="D10" s="70"/>
      <c r="E10" s="70"/>
      <c r="F10" s="70"/>
      <c r="G10" s="4"/>
    </row>
    <row r="11" spans="1:7" ht="33" customHeight="1">
      <c r="D11" s="105"/>
      <c r="E11" s="106"/>
      <c r="F11" s="71"/>
    </row>
    <row r="12" spans="1:7" ht="28.5" customHeight="1">
      <c r="A12" s="72"/>
    </row>
    <row r="13" spans="1:7">
      <c r="A13" s="72"/>
    </row>
    <row r="14" spans="1:7">
      <c r="A14" s="72"/>
    </row>
  </sheetData>
  <mergeCells count="10">
    <mergeCell ref="C2:C4"/>
    <mergeCell ref="D11:E11"/>
    <mergeCell ref="A1:G1"/>
    <mergeCell ref="G2:G4"/>
    <mergeCell ref="A6:G6"/>
    <mergeCell ref="A9:E9"/>
    <mergeCell ref="A2:A4"/>
    <mergeCell ref="B2:B4"/>
    <mergeCell ref="D2:D4"/>
    <mergeCell ref="F2:F4"/>
  </mergeCells>
  <pageMargins left="0.7" right="0.7" top="0.75" bottom="0.75" header="0.3" footer="0.3"/>
  <pageSetup paperSize="9" scale="7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9"/>
  <sheetViews>
    <sheetView view="pageBreakPreview" zoomScaleSheetLayoutView="100" workbookViewId="0">
      <selection activeCell="E12" sqref="E12"/>
    </sheetView>
  </sheetViews>
  <sheetFormatPr defaultColWidth="9.109375" defaultRowHeight="14.4"/>
  <cols>
    <col min="1" max="1" width="31.33203125" style="41" customWidth="1"/>
    <col min="2" max="2" width="14.88671875" style="41" customWidth="1"/>
    <col min="3" max="3" width="18.88671875" style="41" customWidth="1"/>
    <col min="4" max="4" width="26.109375" style="41" customWidth="1"/>
    <col min="5" max="5" width="18" style="41" bestFit="1" customWidth="1"/>
    <col min="6" max="6" width="20.33203125" style="41" customWidth="1"/>
    <col min="7" max="7" width="19.5546875" style="41" customWidth="1"/>
    <col min="8" max="8" width="17.109375" style="41" customWidth="1"/>
    <col min="9" max="16384" width="9.109375" style="41"/>
  </cols>
  <sheetData>
    <row r="1" spans="1:8" ht="49.5" customHeight="1">
      <c r="A1" s="90" t="s">
        <v>74</v>
      </c>
      <c r="B1" s="90"/>
      <c r="C1" s="90"/>
      <c r="D1" s="90"/>
      <c r="E1" s="90"/>
      <c r="F1" s="90"/>
      <c r="G1" s="90"/>
      <c r="H1" s="90"/>
    </row>
    <row r="2" spans="1:8" ht="36">
      <c r="A2" s="104" t="s">
        <v>44</v>
      </c>
      <c r="B2" s="104" t="s">
        <v>5</v>
      </c>
      <c r="C2" s="104" t="s">
        <v>9</v>
      </c>
      <c r="D2" s="42" t="s">
        <v>1</v>
      </c>
      <c r="E2" s="86" t="s">
        <v>10</v>
      </c>
      <c r="F2" s="86" t="s">
        <v>66</v>
      </c>
      <c r="G2" s="86" t="s">
        <v>60</v>
      </c>
      <c r="H2" s="86" t="s">
        <v>62</v>
      </c>
    </row>
    <row r="3" spans="1:8" ht="54.75" customHeight="1">
      <c r="A3" s="104"/>
      <c r="B3" s="104"/>
      <c r="C3" s="104"/>
      <c r="D3" s="42" t="s">
        <v>2</v>
      </c>
      <c r="E3" s="86"/>
      <c r="F3" s="86"/>
      <c r="G3" s="86"/>
      <c r="H3" s="86"/>
    </row>
    <row r="4" spans="1:8" ht="18">
      <c r="A4" s="43">
        <v>1</v>
      </c>
      <c r="B4" s="43">
        <v>2</v>
      </c>
      <c r="C4" s="43">
        <v>3</v>
      </c>
      <c r="D4" s="43">
        <v>4</v>
      </c>
      <c r="E4" s="43">
        <v>5</v>
      </c>
      <c r="F4" s="43">
        <v>6</v>
      </c>
      <c r="G4" s="43">
        <v>7</v>
      </c>
      <c r="H4" s="43">
        <v>8</v>
      </c>
    </row>
    <row r="5" spans="1:8" ht="18">
      <c r="A5" s="34"/>
      <c r="B5" s="59"/>
      <c r="C5" s="59"/>
      <c r="D5" s="73"/>
      <c r="E5" s="73"/>
      <c r="F5" s="29"/>
      <c r="G5" s="29"/>
      <c r="H5" s="29"/>
    </row>
    <row r="6" spans="1:8" ht="18">
      <c r="A6" s="34" t="s">
        <v>92</v>
      </c>
      <c r="B6" s="59" t="s">
        <v>48</v>
      </c>
      <c r="C6" s="59">
        <v>3</v>
      </c>
      <c r="D6" s="73">
        <v>320</v>
      </c>
      <c r="E6" s="73">
        <v>625</v>
      </c>
      <c r="F6" s="29">
        <f t="shared" ref="F6:F11" si="0">C6*E6</f>
        <v>1875</v>
      </c>
      <c r="G6" s="30">
        <f>C6/D6</f>
        <v>9.3749999999999997E-3</v>
      </c>
      <c r="H6" s="29">
        <f>F6/D6</f>
        <v>5.859375</v>
      </c>
    </row>
    <row r="7" spans="1:8" ht="36">
      <c r="A7" s="34" t="s">
        <v>45</v>
      </c>
      <c r="B7" s="59" t="s">
        <v>48</v>
      </c>
      <c r="C7" s="59">
        <v>28</v>
      </c>
      <c r="D7" s="73">
        <v>320</v>
      </c>
      <c r="E7" s="73">
        <v>1250</v>
      </c>
      <c r="F7" s="29">
        <f t="shared" si="0"/>
        <v>35000</v>
      </c>
      <c r="G7" s="30">
        <f>C7/D7</f>
        <v>8.7499999999999994E-2</v>
      </c>
      <c r="H7" s="29">
        <f>F7/D7</f>
        <v>109.375</v>
      </c>
    </row>
    <row r="8" spans="1:8" ht="18">
      <c r="A8" s="34"/>
      <c r="B8" s="59"/>
      <c r="C8" s="74"/>
      <c r="D8" s="73"/>
      <c r="E8" s="73"/>
      <c r="F8" s="29"/>
      <c r="G8" s="30"/>
      <c r="H8" s="29"/>
    </row>
    <row r="9" spans="1:8" ht="18">
      <c r="A9" s="33"/>
      <c r="B9" s="59"/>
      <c r="C9" s="74"/>
      <c r="D9" s="73"/>
      <c r="E9" s="73"/>
      <c r="F9" s="29"/>
      <c r="G9" s="30"/>
      <c r="H9" s="29"/>
    </row>
    <row r="10" spans="1:8" ht="18">
      <c r="A10" s="34"/>
      <c r="B10" s="59"/>
      <c r="C10" s="59"/>
      <c r="D10" s="73"/>
      <c r="E10" s="73"/>
      <c r="F10" s="29"/>
      <c r="G10" s="30"/>
      <c r="H10" s="29"/>
    </row>
    <row r="11" spans="1:8" ht="36">
      <c r="A11" s="34" t="s">
        <v>75</v>
      </c>
      <c r="B11" s="59" t="s">
        <v>33</v>
      </c>
      <c r="C11" s="59">
        <v>1</v>
      </c>
      <c r="D11" s="73">
        <v>320</v>
      </c>
      <c r="E11" s="73">
        <v>49800</v>
      </c>
      <c r="F11" s="29">
        <f t="shared" si="0"/>
        <v>49800</v>
      </c>
      <c r="G11" s="30">
        <f t="shared" ref="G11" si="1">F11/D11</f>
        <v>155.625</v>
      </c>
      <c r="H11" s="29">
        <f t="shared" ref="H11" si="2">F11/D11</f>
        <v>155.625</v>
      </c>
    </row>
    <row r="12" spans="1:8" ht="18">
      <c r="A12" s="34"/>
      <c r="B12" s="59"/>
      <c r="C12" s="59"/>
      <c r="D12" s="73"/>
      <c r="E12" s="73"/>
      <c r="F12" s="29"/>
      <c r="G12" s="30"/>
      <c r="H12" s="29"/>
    </row>
    <row r="13" spans="1:8" ht="18">
      <c r="A13" s="75"/>
      <c r="B13" s="59"/>
      <c r="C13" s="59"/>
      <c r="D13" s="73"/>
      <c r="E13" s="44"/>
      <c r="F13" s="29"/>
      <c r="G13" s="29"/>
      <c r="H13" s="29"/>
    </row>
    <row r="14" spans="1:8" ht="18" thickBot="1">
      <c r="A14" s="108" t="s">
        <v>43</v>
      </c>
      <c r="B14" s="109"/>
      <c r="C14" s="109"/>
      <c r="D14" s="109"/>
      <c r="E14" s="109"/>
      <c r="F14" s="109"/>
      <c r="G14" s="110"/>
      <c r="H14" s="76">
        <f>SUM(H5:H13)</f>
        <v>270.859375</v>
      </c>
    </row>
    <row r="16" spans="1:8" ht="15.6">
      <c r="A16" s="77"/>
    </row>
    <row r="17" spans="1:1" ht="15.6">
      <c r="A17" s="77"/>
    </row>
    <row r="18" spans="1:1" ht="15.6">
      <c r="A18" s="78"/>
    </row>
    <row r="19" spans="1:1" ht="15.6">
      <c r="A19" s="77"/>
    </row>
  </sheetData>
  <mergeCells count="9">
    <mergeCell ref="A1:H1"/>
    <mergeCell ref="E2:E3"/>
    <mergeCell ref="H2:H3"/>
    <mergeCell ref="A14:G14"/>
    <mergeCell ref="A2:A3"/>
    <mergeCell ref="B2:B3"/>
    <mergeCell ref="C2:C3"/>
    <mergeCell ref="F2:F3"/>
    <mergeCell ref="G2:G3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оплата труда</vt:lpstr>
      <vt:lpstr>(МЦ ОЦДИ)</vt:lpstr>
      <vt:lpstr>(КУ)</vt:lpstr>
      <vt:lpstr>(СНИ) </vt:lpstr>
      <vt:lpstr>(СОЦДИ)</vt:lpstr>
      <vt:lpstr>(УС)</vt:lpstr>
      <vt:lpstr>(ТУ)</vt:lpstr>
      <vt:lpstr>(ОТ2)</vt:lpstr>
      <vt:lpstr>прочие ОХ</vt:lpstr>
      <vt:lpstr>(БНЗ)</vt:lpstr>
      <vt:lpstr>'(ОТ2)'!Область_печати</vt:lpstr>
      <vt:lpstr>'прочие ОХ'!Область_печати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2016-01-18T04:24:18Z</dcterms:modified>
</cp:coreProperties>
</file>