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75" windowWidth="19095" windowHeight="11460"/>
  </bookViews>
  <sheets>
    <sheet name="Прил. 1" sheetId="1" r:id="rId1"/>
    <sheet name="Прил. 2" sheetId="2" r:id="rId2"/>
    <sheet name="Прил. 3" sheetId="3" r:id="rId3"/>
    <sheet name="Прил. 4" sheetId="6" r:id="rId4"/>
    <sheet name="Прил. 5" sheetId="10" r:id="rId5"/>
    <sheet name="Прил. 6а " sheetId="14" r:id="rId6"/>
    <sheet name="Прил. 6б" sheetId="13" r:id="rId7"/>
    <sheet name="Прил. 7" sheetId="12" r:id="rId8"/>
  </sheets>
  <definedNames>
    <definedName name="_xlnm.Print_Titles" localSheetId="0">'Прил. 1'!$9:$11</definedName>
    <definedName name="_xlnm.Print_Titles" localSheetId="1">'Прил. 2'!$8:$10</definedName>
    <definedName name="_xlnm.Print_Titles" localSheetId="4">'Прил. 5'!$9:$10</definedName>
    <definedName name="_xlnm.Print_Titles" localSheetId="7">'Прил. 7'!$9:$12</definedName>
    <definedName name="_xlnm.Print_Area" localSheetId="0">'Прил. 1'!$A$1:$L$32</definedName>
    <definedName name="_xlnm.Print_Area" localSheetId="1">'Прил. 2'!$A$1:$H$17</definedName>
    <definedName name="_xlnm.Print_Area" localSheetId="2">'Прил. 3'!$A$1:$E$15</definedName>
    <definedName name="_xlnm.Print_Area" localSheetId="3">'Прил. 4'!$A$1:$H$24</definedName>
    <definedName name="_xlnm.Print_Area" localSheetId="4">'Прил. 5'!$A$1:$O$26</definedName>
    <definedName name="_xlnm.Print_Area" localSheetId="5">'Прил. 6а '!$A$1:$G$19</definedName>
    <definedName name="_xlnm.Print_Area" localSheetId="6">'Прил. 6б'!$A$1:$Q$19</definedName>
    <definedName name="_xlnm.Print_Area" localSheetId="7">'Прил. 7'!$A$1:$I$45</definedName>
  </definedNames>
  <calcPr calcId="145621"/>
</workbook>
</file>

<file path=xl/calcChain.xml><?xml version="1.0" encoding="utf-8"?>
<calcChain xmlns="http://schemas.openxmlformats.org/spreadsheetml/2006/main">
  <c r="L16" i="1" l="1"/>
  <c r="K16" i="1"/>
  <c r="J16" i="1"/>
  <c r="O16" i="10" l="1"/>
  <c r="N16" i="10"/>
  <c r="D20" i="1" l="1"/>
  <c r="M16" i="10" l="1"/>
  <c r="J15" i="1" l="1"/>
  <c r="K15" i="1" s="1"/>
  <c r="L15" i="1" s="1"/>
  <c r="I15" i="1"/>
  <c r="I14" i="1" s="1"/>
  <c r="I16" i="1"/>
  <c r="L14" i="1" l="1"/>
  <c r="O20" i="10"/>
  <c r="O19" i="10" s="1"/>
  <c r="O15" i="10"/>
  <c r="O13" i="10" l="1"/>
  <c r="O14" i="10"/>
  <c r="O12" i="10" s="1"/>
  <c r="H17" i="1"/>
  <c r="C37" i="12" l="1"/>
  <c r="C26" i="12"/>
  <c r="I35" i="12"/>
  <c r="I24" i="12"/>
  <c r="I15" i="12"/>
  <c r="I13" i="12" s="1"/>
  <c r="N20" i="10" l="1"/>
  <c r="N19" i="10" s="1"/>
  <c r="N15" i="10"/>
  <c r="N14" i="10" s="1"/>
  <c r="K14" i="1"/>
  <c r="N13" i="10" l="1"/>
  <c r="N12" i="10"/>
  <c r="K21" i="10"/>
  <c r="K16" i="10"/>
  <c r="H16" i="1" l="1"/>
  <c r="F16" i="1"/>
  <c r="G16" i="1"/>
  <c r="C24" i="12" l="1"/>
  <c r="H24" i="12"/>
  <c r="G24" i="12"/>
  <c r="F24" i="12"/>
  <c r="E24" i="12"/>
  <c r="D24" i="12"/>
  <c r="D35" i="12"/>
  <c r="E35" i="12"/>
  <c r="F35" i="12"/>
  <c r="G35" i="12"/>
  <c r="H35" i="12"/>
  <c r="C35" i="12"/>
  <c r="E15" i="12"/>
  <c r="E13" i="12" s="1"/>
  <c r="F15" i="12"/>
  <c r="G15" i="12"/>
  <c r="H15" i="12"/>
  <c r="H13" i="12" s="1"/>
  <c r="D15" i="12"/>
  <c r="D13" i="12" s="1"/>
  <c r="F13" i="12"/>
  <c r="G13" i="12"/>
  <c r="C15" i="12" l="1"/>
  <c r="C13" i="12" s="1"/>
  <c r="K15" i="10"/>
  <c r="L15" i="10"/>
  <c r="M15" i="10"/>
  <c r="J20" i="10" l="1"/>
  <c r="J19" i="10" s="1"/>
  <c r="K20" i="10"/>
  <c r="K19" i="10" s="1"/>
  <c r="L20" i="10"/>
  <c r="L19" i="10" s="1"/>
  <c r="M20" i="10"/>
  <c r="M19" i="10" s="1"/>
  <c r="I20" i="10"/>
  <c r="I19" i="10" s="1"/>
  <c r="J15" i="10"/>
  <c r="K14" i="10"/>
  <c r="L14" i="10"/>
  <c r="I14" i="10"/>
  <c r="I12" i="10" l="1"/>
  <c r="I13" i="10"/>
  <c r="K12" i="10"/>
  <c r="K13" i="10"/>
  <c r="M13" i="10"/>
  <c r="M14" i="10"/>
  <c r="M12" i="10" s="1"/>
  <c r="L12" i="10"/>
  <c r="L13" i="10"/>
  <c r="J13" i="10"/>
  <c r="J14" i="10"/>
  <c r="J12" i="10" s="1"/>
  <c r="H14" i="1" l="1"/>
  <c r="F14" i="1"/>
  <c r="J14" i="1" l="1"/>
  <c r="G15" i="1"/>
  <c r="G14" i="1"/>
  <c r="D21" i="1"/>
  <c r="D33" i="1" s="1"/>
</calcChain>
</file>

<file path=xl/comments1.xml><?xml version="1.0" encoding="utf-8"?>
<comments xmlns="http://schemas.openxmlformats.org/spreadsheetml/2006/main">
  <authors>
    <author>1</author>
  </authors>
  <commentList>
    <comment ref="G21" authorId="0">
      <text>
        <r>
          <rPr>
            <sz val="9"/>
            <color indexed="81"/>
            <rFont val="Tahoma"/>
            <family val="2"/>
            <charset val="204"/>
          </rPr>
          <t>1. Помещение по ул. Арбузова, д. 86, стр. 1, пом. 4 "А";
2. Здание бани по ул. Чехова, д. 11 "Б".</t>
        </r>
      </text>
    </comment>
  </commentList>
</comments>
</file>

<file path=xl/sharedStrings.xml><?xml version="1.0" encoding="utf-8"?>
<sst xmlns="http://schemas.openxmlformats.org/spreadsheetml/2006/main" count="351" uniqueCount="206">
  <si>
    <t>Приложение  1</t>
  </si>
  <si>
    <t>СВЕДЕНИЯ</t>
  </si>
  <si>
    <t xml:space="preserve">о целевых индикаторах и показателях муниципальной программы, подпрограмм </t>
  </si>
  <si>
    <t>муниципальной программы, отдельных мероприятий и их значениях</t>
  </si>
  <si>
    <t>№ п/п</t>
  </si>
  <si>
    <t>Наименование целевого индикатора, показателя</t>
  </si>
  <si>
    <t>Единицы измерения</t>
  </si>
  <si>
    <t>Вес показателя (индикатора)</t>
  </si>
  <si>
    <t>Источник информации</t>
  </si>
  <si>
    <t>Значения показателей</t>
  </si>
  <si>
    <t>очередной финансовый год</t>
  </si>
  <si>
    <t>первый год планового периода</t>
  </si>
  <si>
    <t>второй год планового периода</t>
  </si>
  <si>
    <t>Муниципальная программа</t>
  </si>
  <si>
    <t>...</t>
  </si>
  <si>
    <t>Подпрограмма 1</t>
  </si>
  <si>
    <t>Отдельное мероприятие 1 
(при наличии)</t>
  </si>
  <si>
    <t>Приложение  2</t>
  </si>
  <si>
    <t>ПЕРЕЧЕНЬ</t>
  </si>
  <si>
    <t>мероприятий подпрограмм и отдельных мероприятий муниципальной программы</t>
  </si>
  <si>
    <t>Наименование мероприятия</t>
  </si>
  <si>
    <t>Ответственный исполнитель мероприятия</t>
  </si>
  <si>
    <t>Срок</t>
  </si>
  <si>
    <t>Ожидаемый результат (краткое описание)</t>
  </si>
  <si>
    <t>Последствия нереализации мероприятия</t>
  </si>
  <si>
    <t>Связь с показателями муниципальной программы (подпрограммы)</t>
  </si>
  <si>
    <t>начала реализации</t>
  </si>
  <si>
    <t>окончания реализации</t>
  </si>
  <si>
    <t>Мероприятие 1.1</t>
  </si>
  <si>
    <t>Мероприятие 1.2</t>
  </si>
  <si>
    <t xml:space="preserve">№ п/п </t>
  </si>
  <si>
    <t>Приложение  3</t>
  </si>
  <si>
    <t xml:space="preserve">нормативных правовых актов администрации города, </t>
  </si>
  <si>
    <t>которые необходимо принять в целях реализации мероприятий программы, подпрограммы</t>
  </si>
  <si>
    <t>Ответственный исполнитель и соисполнители</t>
  </si>
  <si>
    <t>Наименование 
нормативного правового акта</t>
  </si>
  <si>
    <t>Предмет регулирования, основное содержание</t>
  </si>
  <si>
    <t>Ожидаемые 
сроки принятия 
(год, квартал)</t>
  </si>
  <si>
    <t>№ 
п/п</t>
  </si>
  <si>
    <t>Приложение  4</t>
  </si>
  <si>
    <t>ПРОГНОЗ</t>
  </si>
  <si>
    <t xml:space="preserve">сводных показателей муниципальных заданий на оказание муниципальных услуг </t>
  </si>
  <si>
    <t>(выполнение работ) муниципальными учреждениями по программе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</si>
  <si>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</si>
  <si>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</si>
  <si>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</si>
  <si>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</t>
  </si>
  <si>
    <t>Наименование услуги (работы) и ее содержание:</t>
  </si>
  <si>
    <t>Показатель объема услуги (работы):</t>
  </si>
  <si>
    <t>№
 п/п</t>
  </si>
  <si>
    <t xml:space="preserve">и т.д. </t>
  </si>
  <si>
    <t>Приложение  5</t>
  </si>
  <si>
    <t>Распределение</t>
  </si>
  <si>
    <t>планируемых расходов по подпрограммам и мероприятиям муниципальной программы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</si>
  <si>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</si>
  <si>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</si>
  <si>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</si>
  <si>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Расходы, годы</t>
  </si>
  <si>
    <t>ГРБС</t>
  </si>
  <si>
    <t>РзПр</t>
  </si>
  <si>
    <t>ЦСР</t>
  </si>
  <si>
    <t>ВР</t>
  </si>
  <si>
    <t>в том числе:</t>
  </si>
  <si>
    <t>всего</t>
  </si>
  <si>
    <r>
      <t>2</t>
    </r>
    <r>
      <rPr>
        <sz val="12"/>
        <color rgb="FF000000"/>
        <rFont val="Times New Roman"/>
        <family val="1"/>
        <charset val="204"/>
      </rPr>
      <t>Здесь и далее в строке «всего» указываются расходы муниципальной программы (подпрограммы, основного мероприятия), предусмотренные нормативными правовыми актами, в результате которых возникают расходные обязательства администрации города.</t>
    </r>
  </si>
  <si>
    <r>
      <t>3</t>
    </r>
    <r>
      <rPr>
        <sz val="12"/>
        <color rgb="FF000000"/>
        <rFont val="Times New Roman"/>
        <family val="1"/>
        <charset val="204"/>
      </rPr>
      <t>Под обеспечением реализации муниципальной программы понимается деятельность, не направленная на реализацию мероприятий подпрограмм.</t>
    </r>
  </si>
  <si>
    <r>
      <t>1</t>
    </r>
    <r>
      <rPr>
        <sz val="12"/>
        <color rgb="FF000000"/>
        <rFont val="Times New Roman"/>
        <family val="1"/>
        <charset val="204"/>
      </rPr>
      <t>До присвоения кода бюджетной классификации указываются реквизиты нормативного правового акта о выделении средств на реализацию мероприятий муниципальной программы.</t>
    </r>
  </si>
  <si>
    <r>
      <t>Код бюджетной классификации</t>
    </r>
    <r>
      <rPr>
        <vertAlign val="superscript"/>
        <sz val="12"/>
        <color theme="1"/>
        <rFont val="Times New Roman"/>
        <family val="1"/>
        <charset val="204"/>
      </rPr>
      <t>1</t>
    </r>
  </si>
  <si>
    <t>Приложение 6а</t>
  </si>
  <si>
    <t>объектов капитального строительства на плановый период</t>
  </si>
  <si>
    <t>(за счет всех источников финансирования)</t>
  </si>
  <si>
    <t>Наименование объекта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</si>
  <si>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</si>
  <si>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</si>
  <si>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</si>
  <si>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</si>
  <si>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</si>
  <si>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Приложение 6б</t>
  </si>
  <si>
    <t>Объем капитальных вложений на текущий финансовый год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</si>
  <si>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</si>
  <si>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</si>
  <si>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Источники и направления финансирования</t>
  </si>
  <si>
    <t>Объем финансирования</t>
  </si>
  <si>
    <t>в том числе по годам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</si>
  <si>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</si>
  <si>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</si>
  <si>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</si>
  <si>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</si>
  <si>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</si>
  <si>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</si>
  <si>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</si>
  <si>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>Приложение  7</t>
  </si>
  <si>
    <t>Подпрограмма 1 «Управление и распоряжение муниципальным имуществом города Назарово»</t>
  </si>
  <si>
    <t>Количество объектов муниципальной недвижимости, на которые изготовлена техническая документация и осуществлена государственная регистрация права муниципальной собственности на объекты (ежегодно)</t>
  </si>
  <si>
    <t>Количество объектов муниципального имущества, предоставленных в порядке приватизации (ежегодно)</t>
  </si>
  <si>
    <t>Количество исковых заявлений (претензионных писем) о взыскании задолженности по арендной плате за муниципальное имущество (ежегодно)</t>
  </si>
  <si>
    <r>
      <rPr>
        <b/>
        <sz val="10"/>
        <color rgb="FF000000"/>
        <rFont val="Times New Roman"/>
        <family val="1"/>
        <charset val="204"/>
      </rPr>
      <t>Целевой показатель 1</t>
    </r>
    <r>
      <rPr>
        <sz val="10"/>
        <color rgb="FF000000"/>
        <rFont val="Times New Roman"/>
        <family val="1"/>
        <charset val="204"/>
      </rPr>
      <t xml:space="preserve">
Увеличение доли про инвентаризированных объектов муниципального имущества по отношению к общему количеству объектов  муниципального имущества </t>
    </r>
  </si>
  <si>
    <t>%</t>
  </si>
  <si>
    <t>Х</t>
  </si>
  <si>
    <t>объект</t>
  </si>
  <si>
    <t>Цель 1: Развитие системы управления и эффективного использования муниципальной собственностью, направленной  на укрепление доходной базы бюджета муниципального образования</t>
  </si>
  <si>
    <t>Задача 1   Совершенствование системы учета объектов муниципального имущества;
Задача 2   Обеспечение эффективности управления  муниципальным имуществом и формирование его  оптимального состава, структуры и повышения доходов от его использования;                                                                                                                                                                                                                                                                                    Задача 3   Повышение претензионно-исковой работы по взиманию задолженности по арендной плате за муниципальное имущество.</t>
  </si>
  <si>
    <t>Цель 2  Развитие системы управления и эффективного использования  земельными ресурсами, направленной  на укрепление доходной базы бюджета муниципального образования</t>
  </si>
  <si>
    <t>тыс. руб.</t>
  </si>
  <si>
    <t>иск, претензионное письмо</t>
  </si>
  <si>
    <t>Задача  1 Совершенствование системы учета земельных участков на территории города; 
Задача  2 Создание эффективной системы использования земель муниципального образования и повышения доходов от их использования; 
Задача  3 Повышение претензионно-исковой работы по взиманию задолженности за аренду  земельных участков.</t>
  </si>
  <si>
    <t>Подпрограмма 2.  «Эффективное управление и распоряжение земельными ресурсами города Назарово»</t>
  </si>
  <si>
    <t>Количество земельных участков, на которых  выполнены кадастровые работы (ежегодно)</t>
  </si>
  <si>
    <t>Количество земельных участков, на которых  проведена оценка  независимой рыночной стоимости (ежегодно)</t>
  </si>
  <si>
    <t>Количество заключенных договоров купли-продажи земельных участков, государственная собственность на которые не разграничена, а также находящихся в муниципальной  собственности (ежегодно)</t>
  </si>
  <si>
    <t>Количество заключенных (действующих) договоров аренды земельных участков, государственная собственность на которые не разграничена, а также находящихся в собственности  (ежегодно)</t>
  </si>
  <si>
    <t>Количество исковых заявлений о взыскании задолженности по арендной плате за земельные участки (ежегодно)</t>
  </si>
  <si>
    <t>иск</t>
  </si>
  <si>
    <t>ОСиЗ</t>
  </si>
  <si>
    <t>1.1.</t>
  </si>
  <si>
    <t>1.1.1.</t>
  </si>
  <si>
    <t>1.1.2.</t>
  </si>
  <si>
    <t>1.1.3.</t>
  </si>
  <si>
    <t>2.1.</t>
  </si>
  <si>
    <t>ФУ</t>
  </si>
  <si>
    <t>ОСиЗ, юридический отдел</t>
  </si>
  <si>
    <t>Всего</t>
  </si>
  <si>
    <t>Администрация города Назарово</t>
  </si>
  <si>
    <t>Техническая инвентаризация и кадастровые работы</t>
  </si>
  <si>
    <t>Абонемент на лицензионное обслуживание ПК «БАРС-Аренда» «БАРС-Реестр»</t>
  </si>
  <si>
    <t>Определение рыночной стоимости объектов недвижимости</t>
  </si>
  <si>
    <t xml:space="preserve">Выполнение кадастровых работ </t>
  </si>
  <si>
    <t>1.2.</t>
  </si>
  <si>
    <t>тыс.руб.</t>
  </si>
  <si>
    <t>Обслуживание ООО "Центр Информационных Технологий БАРС" программы «БАРС-Аренда» и «БАРС-Реестр»</t>
  </si>
  <si>
    <t>Получение отчетов о рыночной стоимости объектов недвижимости позволит сдать в аренду или продать свободное недвижимое имущество</t>
  </si>
  <si>
    <t>Получение отчетов о рыночной стоимости земельных участков позволит выставить их на продажу по аукциону</t>
  </si>
  <si>
    <t>Управление и распоряжение  муниципальным имуществом города Назарово</t>
  </si>
  <si>
    <t>Мероприятие 1.3</t>
  </si>
  <si>
    <t>Подпрограмма 2</t>
  </si>
  <si>
    <t>Эффективное управление и распоряжение земельными ресурсами города Назарово</t>
  </si>
  <si>
    <t>Мероприятие 2.1</t>
  </si>
  <si>
    <t>Мероприятие 2.2</t>
  </si>
  <si>
    <t>0113</t>
  </si>
  <si>
    <t>0412</t>
  </si>
  <si>
    <t>По действующему законодательству без наличия отчета о рыночной стоимости объекта невозможно выставить на торги свободное недвижимое имущество на продажу или сдать в аренду</t>
  </si>
  <si>
    <t>Отсутствие лицензионного обслуживания ПК «БАРС-Аренда» «БАРС-Реестр» затруднит работу отдела в данной программе</t>
  </si>
  <si>
    <t xml:space="preserve">Первый отчетный
финансовый год
2014
</t>
  </si>
  <si>
    <t xml:space="preserve">Второй отчетный
финансовый год
2015
</t>
  </si>
  <si>
    <t xml:space="preserve">Текущий
финансовый год
2016
</t>
  </si>
  <si>
    <t xml:space="preserve">Первый год
 планового периода
2017
</t>
  </si>
  <si>
    <t>Первый отчетный
финансовый год
2014</t>
  </si>
  <si>
    <t>№    п/п</t>
  </si>
  <si>
    <t>2.2.</t>
  </si>
  <si>
    <t>2.3.</t>
  </si>
  <si>
    <t>3.1.</t>
  </si>
  <si>
    <t>3.2.</t>
  </si>
  <si>
    <t>4.1.</t>
  </si>
  <si>
    <t>4.2.</t>
  </si>
  <si>
    <t>4.3.</t>
  </si>
  <si>
    <t>4.4.</t>
  </si>
  <si>
    <t>к  муниципальной программе</t>
  </si>
  <si>
    <t>Подпрограмма 1 Управление и распоряжение  муниципальным имуществом города Назарово</t>
  </si>
  <si>
    <t>Подпрограмма 2 Эффективное управление и распоряжение земельными ресурсами города Назарово</t>
  </si>
  <si>
    <r>
      <t>Всего</t>
    </r>
    <r>
      <rPr>
        <b/>
        <vertAlign val="superscript"/>
        <sz val="12"/>
        <color rgb="FF000000"/>
        <rFont val="Times New Roman"/>
        <family val="1"/>
        <charset val="204"/>
      </rPr>
      <t>2</t>
    </r>
  </si>
  <si>
    <t>Объем капитальных вложений на 2018 год</t>
  </si>
  <si>
    <t>Подпрограмма 1 Управление и распоряжение муниципальным имуществом города Назарово, всего</t>
  </si>
  <si>
    <t>Подпрограмма 2 Эффективное управление и распоряжение земельными ресурсами города Назарово, всего</t>
  </si>
  <si>
    <t>По действующему законодательству без наличия отчета о рыночной стоимости земельного участка невозможно провести аукцион по продаже права аренды земельных участков.</t>
  </si>
  <si>
    <t>Проведение кадастровых работ на земельные участки</t>
  </si>
  <si>
    <t>По действующему законодательству без наличия кадастрового паспорта на земельный участок невозможно провести аукцион по продаже права аренды земельного участка</t>
  </si>
  <si>
    <t>1.3.</t>
  </si>
  <si>
    <r>
      <rPr>
        <b/>
        <sz val="10"/>
        <color rgb="FF000000"/>
        <rFont val="Times New Roman"/>
        <family val="1"/>
        <charset val="204"/>
      </rPr>
      <t>Целевой показатель 2</t>
    </r>
    <r>
      <rPr>
        <sz val="10"/>
        <color rgb="FF000000"/>
        <rFont val="Times New Roman"/>
        <family val="1"/>
        <charset val="204"/>
      </rPr>
      <t xml:space="preserve">
Доходы бюджета в виде поступлений от аренды муниципального имущества</t>
    </r>
  </si>
  <si>
    <r>
      <rPr>
        <b/>
        <sz val="10"/>
        <color rgb="FF000000"/>
        <rFont val="Times New Roman"/>
        <family val="1"/>
        <charset val="204"/>
      </rPr>
      <t>Целевой показатель 3</t>
    </r>
    <r>
      <rPr>
        <sz val="10"/>
        <color rgb="FF000000"/>
        <rFont val="Times New Roman"/>
        <family val="1"/>
        <charset val="204"/>
      </rPr>
      <t xml:space="preserve">
Доходы бюджета в виде поступлений от продажи муниципального имущества</t>
    </r>
  </si>
  <si>
    <r>
      <t xml:space="preserve">Целевой показатель 4
</t>
    </r>
    <r>
      <rPr>
        <sz val="10"/>
        <rFont val="Times New Roman"/>
        <family val="1"/>
        <charset val="204"/>
      </rPr>
      <t>Доходы бюджета в виде поступлений от арендной платы за землю</t>
    </r>
  </si>
  <si>
    <r>
      <t xml:space="preserve">Целевой показатель 5
</t>
    </r>
    <r>
      <rPr>
        <sz val="10"/>
        <rFont val="Times New Roman"/>
        <family val="1"/>
        <charset val="204"/>
      </rPr>
      <t>Доходы бюджета в виде поступлений от продажи земельных участков и продажи права аренды земельных участков, а также в результате приватизации муниципальных объектов</t>
    </r>
  </si>
  <si>
    <t xml:space="preserve">Изготовление кадастровых паспортов на объекты недвижимости для дальнейшей регистрации на них права муниципальной собственности </t>
  </si>
  <si>
    <t>Отсутствие кадастровых паспортов не позволит осуществить государственную регистрацию права собственности на муниципальные объекты недвижимости</t>
  </si>
  <si>
    <t>Абонемент на лицензионное обслуживание программных продуктов ПМ «БАРС-Аренда+Реестр»</t>
  </si>
  <si>
    <r>
      <rPr>
        <i/>
        <sz val="10"/>
        <rFont val="Times New Roman"/>
        <family val="1"/>
        <charset val="204"/>
      </rPr>
      <t>Целевой показатель 1</t>
    </r>
    <r>
      <rPr>
        <sz val="10"/>
        <rFont val="Times New Roman"/>
        <family val="1"/>
        <charset val="204"/>
      </rPr>
      <t xml:space="preserve">
Увеличение доли про инвентаризированных объектов муниципального имущества по отношению к общему количеству объектов  муниципального имущества 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объектов муниципальной недвижимости, на которые изготовлена техническая документация и осуществлена государственная регистрация права муниципальной собственности на объекты (ежегодно)</t>
    </r>
  </si>
  <si>
    <r>
      <rPr>
        <i/>
        <sz val="10"/>
        <rFont val="Times New Roman"/>
        <family val="1"/>
        <charset val="204"/>
      </rPr>
      <t>Целевой показатель 5</t>
    </r>
    <r>
      <rPr>
        <sz val="10"/>
        <rFont val="Times New Roman"/>
        <family val="1"/>
        <charset val="204"/>
      </rPr>
      <t xml:space="preserve">
Доходы бюджета в виде поступлений от продажи земельных участков и продажи права аренды земельных участков, а также в результате приватизации муниципальных объектов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земельных участков, на которых  выполнены кадастровые работы (ежегодно)
</t>
    </r>
    <r>
      <rPr>
        <i/>
        <sz val="10"/>
        <rFont val="Times New Roman"/>
        <family val="1"/>
        <charset val="204"/>
      </rPr>
      <t xml:space="preserve">Показатель результативности
</t>
    </r>
    <r>
      <rPr>
        <sz val="10"/>
        <rFont val="Times New Roman"/>
        <family val="1"/>
        <charset val="204"/>
      </rPr>
      <t xml:space="preserve">Количество заключенных (действующих) договоров аренды земельных участков, государственная собственность на которые не разграничена, а также находящихся в собственности  (ежегодно)
</t>
    </r>
  </si>
  <si>
    <r>
      <rPr>
        <i/>
        <sz val="10"/>
        <rFont val="Times New Roman"/>
        <family val="1"/>
        <charset val="204"/>
      </rPr>
      <t>Целевой показатель 5</t>
    </r>
    <r>
      <rPr>
        <sz val="10"/>
        <rFont val="Times New Roman"/>
        <family val="1"/>
        <charset val="204"/>
      </rPr>
      <t xml:space="preserve">
Доходы бюджета в виде поступлений от продажи земельных участков и продажи права аренды земельных участков, а также в результате приватизации муниципальных объектов.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земельных участков, на которых  проведена оценка  независимой рыночной стоимости (ежегодно)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заключенных договоров купли-продажи земельных участков, государственная собственность на которые не разграничена, а также находящихся в муниципальной  собственности (ежегодно)</t>
    </r>
  </si>
  <si>
    <r>
      <rPr>
        <i/>
        <sz val="10"/>
        <rFont val="Times New Roman"/>
        <family val="1"/>
        <charset val="204"/>
      </rPr>
      <t>Целевой показатель 2</t>
    </r>
    <r>
      <rPr>
        <sz val="10"/>
        <rFont val="Times New Roman"/>
        <family val="1"/>
        <charset val="204"/>
      </rPr>
      <t xml:space="preserve">
Доходы бюджета в виде поступлений от аренды муниципального имущества                                                         </t>
    </r>
    <r>
      <rPr>
        <i/>
        <sz val="10"/>
        <rFont val="Times New Roman"/>
        <family val="1"/>
        <charset val="204"/>
      </rPr>
      <t>Целевой показатель 3</t>
    </r>
    <r>
      <rPr>
        <sz val="10"/>
        <rFont val="Times New Roman"/>
        <family val="1"/>
        <charset val="204"/>
      </rPr>
      <t xml:space="preserve">
Доходы бюджета в виде поступлений от продажи муниципального имущества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исковых заявлений (претензионных писем) о взыскании задолженности по арендной плате за муниципальное имущество (ежегодно)
</t>
    </r>
    <r>
      <rPr>
        <i/>
        <sz val="10"/>
        <rFont val="Times New Roman"/>
        <family val="1"/>
        <charset val="204"/>
      </rPr>
      <t>Показатель результативности</t>
    </r>
    <r>
      <rPr>
        <sz val="10"/>
        <rFont val="Times New Roman"/>
        <family val="1"/>
        <charset val="204"/>
      </rPr>
      <t xml:space="preserve">
Количество исковых заявлений о взыскании задолженности по арендной плате за земельные участки (ежегодно)</t>
    </r>
  </si>
  <si>
    <r>
      <rPr>
        <i/>
        <sz val="10"/>
        <rFont val="Times New Roman"/>
        <family val="1"/>
        <charset val="204"/>
      </rPr>
      <t>Целевой показатель 2</t>
    </r>
    <r>
      <rPr>
        <sz val="10"/>
        <rFont val="Times New Roman"/>
        <family val="1"/>
        <charset val="204"/>
      </rPr>
      <t xml:space="preserve">
Доходы бюджета в виде поступлений от аренды муниципального имущества                                                         </t>
    </r>
    <r>
      <rPr>
        <i/>
        <sz val="10"/>
        <rFont val="Times New Roman"/>
        <family val="1"/>
        <charset val="204"/>
      </rPr>
      <t>Целевой показатель 3</t>
    </r>
    <r>
      <rPr>
        <sz val="10"/>
        <rFont val="Times New Roman"/>
        <family val="1"/>
        <charset val="204"/>
      </rPr>
      <t xml:space="preserve">
Доходы бюджета в виде поступлений от продажи муниципального имущества
</t>
    </r>
    <r>
      <rPr>
        <i/>
        <sz val="10"/>
        <color rgb="FF0070C0"/>
        <rFont val="Times New Roman"/>
        <family val="1"/>
        <charset val="204"/>
      </rPr>
      <t/>
    </r>
  </si>
  <si>
    <t>1210041410</t>
  </si>
  <si>
    <t>Объем капитальных вложений на 2019 год</t>
  </si>
  <si>
    <r>
      <rPr>
        <sz val="10"/>
        <color rgb="FF0070C0"/>
        <rFont val="Times New Roman"/>
        <family val="1"/>
        <charset val="204"/>
      </rPr>
      <t>Отчетный  год</t>
    </r>
    <r>
      <rPr>
        <sz val="10"/>
        <rFont val="Times New Roman"/>
        <family val="1"/>
        <charset val="204"/>
      </rPr>
      <t xml:space="preserve">
2016
</t>
    </r>
  </si>
  <si>
    <r>
      <rPr>
        <b/>
        <sz val="12"/>
        <color theme="1"/>
        <rFont val="Times New Roman"/>
        <family val="1"/>
        <charset val="204"/>
      </rPr>
      <t xml:space="preserve">Примечание: </t>
    </r>
    <r>
      <rPr>
        <sz val="12"/>
        <color theme="1"/>
        <rFont val="Times New Roman"/>
        <family val="1"/>
        <charset val="204"/>
      </rPr>
      <t>в  муниципальной программе «Управление муниципальным имуществом и земельными ресурсами» муниципальные задания на оказание услуг  учреждением  не осуществляются/ не  включенны.</t>
    </r>
  </si>
  <si>
    <t>Решение Назаровского городского Совета депутатов</t>
  </si>
  <si>
    <t>"Об утверждении положения об арендной плате за землю в городе Назарово и определении значений коэффициентов К1, К2 и К3, применяемых при определении арендной платы за использование земельных участков, государственная собственность на которые не разграничена»</t>
  </si>
  <si>
    <t xml:space="preserve">Отчетный  год
2017
</t>
  </si>
  <si>
    <t xml:space="preserve">Очередной  финансовый год
 2018
</t>
  </si>
  <si>
    <t xml:space="preserve">Первый год
 планового периода
2019
</t>
  </si>
  <si>
    <t xml:space="preserve">Второй год
 планового периода
2020
</t>
  </si>
  <si>
    <t>декабрь 2018г. декабрь 2019г. декабрь 2020г.</t>
  </si>
  <si>
    <t>январь 2018г. январь 2019г. январь 2020г.</t>
  </si>
  <si>
    <t>"О внесении изменений в решение Назаровского городского Совета депутатов «Об утверждении прогнозного плана приватизации муниципального имущества города Назарово на 2018 год  и плановый период 2019-2020 годы»"</t>
  </si>
  <si>
    <t xml:space="preserve">Третий год
 планового периода
2020
</t>
  </si>
  <si>
    <t xml:space="preserve">Второй год
 планового периода
2019
</t>
  </si>
  <si>
    <t xml:space="preserve">Первый год
 планового периода
2018
</t>
  </si>
  <si>
    <t>объектов капитального строительства на текущий финансовый 2018 год</t>
  </si>
  <si>
    <t>Объем капитальных вложений на 2020 год</t>
  </si>
  <si>
    <t>Муниципальная программа "Управление муниципальным имуществом и земельными ресурсами" на 2018 год и плановый   период 2019-2020 годы, всего</t>
  </si>
  <si>
    <t>«Об утверждении прогнозного плана приватизации муниципального имущества города Назарово на 2019 год и плановый период 2020-2021 годы»</t>
  </si>
  <si>
    <t>1 квартал 2018 г.</t>
  </si>
  <si>
    <t>2 квартал 2018 г.</t>
  </si>
  <si>
    <t>4 квартал 2018 г.</t>
  </si>
  <si>
    <r>
      <t>Объекты капитального строительства, включенные в  муниципальную программу "Управление муниципальным имуществом и земельными ресурсами"  на 201</t>
    </r>
    <r>
      <rPr>
        <sz val="11"/>
        <color rgb="FF0070C0"/>
        <rFont val="Times New Roman"/>
        <family val="1"/>
        <charset val="204"/>
      </rPr>
      <t>8</t>
    </r>
    <r>
      <rPr>
        <sz val="11"/>
        <color rgb="FF000000"/>
        <rFont val="Times New Roman"/>
        <family val="1"/>
        <charset val="204"/>
      </rPr>
      <t>г. отсутствуют.</t>
    </r>
  </si>
  <si>
    <t>"Управление муниципальным имуществом и земельными ресурсами "на 2018 год и плановый   период 2019-2020 годы</t>
  </si>
  <si>
    <t>Муниципальная программа "Управление муниципальным имуществом и земельными ресурсами" на 2018 год и плановый период 2019-2020 годы</t>
  </si>
  <si>
    <t>Объекты капитального строительства, включенные в  муниципальную программу «Управление муниципальным имуществом и земельными ресурсами » на плановый период 2019-2020гг. отсутствуют.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</si>
</sst>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5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vertAlign val="superscript"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232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indent="5"/>
    </xf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 inden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horizontal="center" vertical="top" wrapText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3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1" xfId="0" applyNumberFormat="1" applyFont="1" applyFill="1" applyBorder="1" applyAlignment="1">
      <alignment horizontal="center" vertical="center" wrapText="1"/>
    </xf>
    <xf numFmtId="1" fontId="11" fillId="0" borderId="8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 applyProtection="1">
      <alignment horizontal="center" vertical="center" wrapText="1"/>
      <protection locked="0"/>
    </xf>
    <xf numFmtId="1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6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4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2" fontId="1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22" fillId="0" borderId="0" xfId="0" applyFont="1" applyBorder="1" applyAlignment="1">
      <alignment horizontal="left"/>
    </xf>
    <xf numFmtId="0" fontId="21" fillId="0" borderId="1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2" fillId="0" borderId="8" xfId="0" applyFont="1" applyBorder="1" applyAlignment="1">
      <alignment horizontal="center" vertical="top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1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1" fillId="5" borderId="1" xfId="0" applyFont="1" applyFill="1" applyBorder="1" applyAlignment="1">
      <alignment vertical="top" wrapText="1"/>
    </xf>
    <xf numFmtId="4" fontId="14" fillId="0" borderId="1" xfId="0" applyNumberFormat="1" applyFont="1" applyBorder="1" applyAlignment="1">
      <alignment horizontal="center" vertical="top" wrapText="1"/>
    </xf>
    <xf numFmtId="2" fontId="14" fillId="0" borderId="1" xfId="0" applyNumberFormat="1" applyFont="1" applyBorder="1" applyAlignment="1">
      <alignment horizontal="center" vertical="top" wrapText="1"/>
    </xf>
    <xf numFmtId="4" fontId="14" fillId="5" borderId="1" xfId="0" applyNumberFormat="1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top" wrapText="1"/>
    </xf>
    <xf numFmtId="0" fontId="12" fillId="5" borderId="1" xfId="0" applyFont="1" applyFill="1" applyBorder="1" applyAlignment="1">
      <alignment horizontal="center" vertical="top" wrapText="1"/>
    </xf>
    <xf numFmtId="0" fontId="11" fillId="0" borderId="1" xfId="2" applyFont="1" applyFill="1" applyBorder="1" applyAlignment="1">
      <alignment horizontal="center" vertical="top" wrapText="1"/>
    </xf>
    <xf numFmtId="0" fontId="11" fillId="0" borderId="1" xfId="2" applyFont="1" applyBorder="1" applyAlignment="1">
      <alignment horizontal="center" vertical="top" wrapText="1"/>
    </xf>
    <xf numFmtId="0" fontId="17" fillId="5" borderId="1" xfId="0" applyFont="1" applyFill="1" applyBorder="1" applyAlignment="1">
      <alignment vertical="top" wrapText="1"/>
    </xf>
    <xf numFmtId="0" fontId="11" fillId="5" borderId="1" xfId="0" applyFont="1" applyFill="1" applyBorder="1" applyAlignment="1">
      <alignment horizontal="center"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center" vertical="center" wrapText="1"/>
    </xf>
    <xf numFmtId="165" fontId="21" fillId="5" borderId="1" xfId="0" applyNumberFormat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vertical="top" wrapText="1"/>
    </xf>
    <xf numFmtId="4" fontId="12" fillId="5" borderId="1" xfId="0" applyNumberFormat="1" applyFont="1" applyFill="1" applyBorder="1" applyAlignment="1">
      <alignment horizontal="center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" fontId="19" fillId="4" borderId="1" xfId="0" applyNumberFormat="1" applyFont="1" applyFill="1" applyBorder="1" applyAlignment="1">
      <alignment horizontal="center" vertical="center" wrapText="1"/>
    </xf>
    <xf numFmtId="165" fontId="19" fillId="4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vertical="top" wrapText="1"/>
    </xf>
    <xf numFmtId="4" fontId="20" fillId="4" borderId="1" xfId="0" applyNumberFormat="1" applyFont="1" applyFill="1" applyBorder="1" applyAlignment="1">
      <alignment horizontal="center" vertical="center" wrapText="1"/>
    </xf>
    <xf numFmtId="165" fontId="20" fillId="4" borderId="1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4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" fontId="19" fillId="5" borderId="1" xfId="0" applyNumberFormat="1" applyFont="1" applyFill="1" applyBorder="1" applyAlignment="1">
      <alignment horizontal="center" vertical="center" wrapText="1"/>
    </xf>
    <xf numFmtId="4" fontId="20" fillId="5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2" fontId="20" fillId="0" borderId="1" xfId="0" applyNumberFormat="1" applyFont="1" applyBorder="1" applyAlignment="1">
      <alignment horizontal="center" vertical="top" wrapText="1"/>
    </xf>
    <xf numFmtId="164" fontId="20" fillId="0" borderId="1" xfId="0" applyNumberFormat="1" applyFont="1" applyBorder="1" applyAlignment="1">
      <alignment horizontal="center" vertical="top" wrapText="1"/>
    </xf>
    <xf numFmtId="2" fontId="20" fillId="5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9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2" fontId="0" fillId="0" borderId="0" xfId="0" applyNumberFormat="1"/>
    <xf numFmtId="2" fontId="20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3" fontId="11" fillId="6" borderId="1" xfId="0" applyNumberFormat="1" applyFont="1" applyFill="1" applyBorder="1" applyAlignment="1">
      <alignment horizontal="center" vertical="center" wrapText="1"/>
    </xf>
    <xf numFmtId="1" fontId="11" fillId="6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4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1" xfId="0" applyFont="1" applyFill="1" applyBorder="1" applyAlignment="1" applyProtection="1">
      <alignment horizontal="center" vertical="center" wrapText="1"/>
      <protection locked="0"/>
    </xf>
    <xf numFmtId="3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center" wrapText="1"/>
    </xf>
    <xf numFmtId="0" fontId="2" fillId="0" borderId="0" xfId="0" applyFont="1" applyAlignment="1"/>
    <xf numFmtId="0" fontId="23" fillId="0" borderId="0" xfId="0" applyFont="1" applyFill="1"/>
    <xf numFmtId="0" fontId="23" fillId="0" borderId="0" xfId="0" applyFont="1" applyFill="1" applyAlignment="1">
      <alignment horizontal="center"/>
    </xf>
    <xf numFmtId="0" fontId="11" fillId="0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wrapText="1"/>
    </xf>
    <xf numFmtId="0" fontId="28" fillId="0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29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/>
    <xf numFmtId="0" fontId="15" fillId="0" borderId="0" xfId="0" applyFont="1" applyFill="1" applyAlignment="1">
      <alignment horizontal="center"/>
    </xf>
    <xf numFmtId="0" fontId="31" fillId="0" borderId="0" xfId="0" applyFont="1" applyFill="1"/>
    <xf numFmtId="0" fontId="31" fillId="0" borderId="0" xfId="0" applyFont="1" applyFill="1" applyAlignment="1">
      <alignment horizontal="center"/>
    </xf>
    <xf numFmtId="4" fontId="2" fillId="0" borderId="0" xfId="0" applyNumberFormat="1" applyFont="1" applyBorder="1" applyAlignment="1">
      <alignment horizontal="right"/>
    </xf>
    <xf numFmtId="4" fontId="12" fillId="0" borderId="0" xfId="0" applyNumberFormat="1" applyFont="1" applyBorder="1" applyAlignment="1">
      <alignment horizontal="right" vertical="center" wrapText="1"/>
    </xf>
    <xf numFmtId="0" fontId="6" fillId="0" borderId="0" xfId="0" applyFont="1" applyAlignment="1"/>
    <xf numFmtId="0" fontId="2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2" fontId="2" fillId="0" borderId="0" xfId="0" applyNumberFormat="1" applyFont="1"/>
    <xf numFmtId="0" fontId="23" fillId="0" borderId="0" xfId="0" applyFont="1"/>
    <xf numFmtId="0" fontId="23" fillId="0" borderId="0" xfId="0" applyFont="1" applyAlignment="1">
      <alignment horizontal="left" indent="15"/>
    </xf>
    <xf numFmtId="0" fontId="23" fillId="0" borderId="0" xfId="0" applyFont="1" applyAlignment="1">
      <alignment horizontal="center"/>
    </xf>
    <xf numFmtId="0" fontId="20" fillId="0" borderId="0" xfId="0" applyFont="1"/>
    <xf numFmtId="0" fontId="20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left" vertical="top" wrapText="1" indent="1"/>
    </xf>
    <xf numFmtId="0" fontId="23" fillId="0" borderId="0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left" vertical="top" wrapText="1" indent="1"/>
    </xf>
    <xf numFmtId="0" fontId="23" fillId="0" borderId="0" xfId="0" applyFont="1" applyBorder="1" applyAlignment="1">
      <alignment horizontal="justify" vertical="top" wrapText="1"/>
    </xf>
    <xf numFmtId="0" fontId="20" fillId="4" borderId="1" xfId="0" applyFont="1" applyFill="1" applyBorder="1" applyAlignment="1">
      <alignment horizontal="center" vertical="top" wrapText="1"/>
    </xf>
    <xf numFmtId="0" fontId="19" fillId="4" borderId="1" xfId="0" applyFont="1" applyFill="1" applyBorder="1" applyAlignment="1">
      <alignment vertical="top" wrapText="1"/>
    </xf>
    <xf numFmtId="0" fontId="1" fillId="0" borderId="0" xfId="0" applyFont="1" applyAlignment="1">
      <alignment horizontal="right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28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right"/>
    </xf>
    <xf numFmtId="0" fontId="11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6" fillId="4" borderId="4" xfId="0" applyFont="1" applyFill="1" applyBorder="1" applyAlignment="1">
      <alignment horizontal="left" vertical="top" wrapText="1"/>
    </xf>
    <xf numFmtId="0" fontId="16" fillId="4" borderId="5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1" fillId="5" borderId="1" xfId="0" applyFont="1" applyFill="1" applyBorder="1" applyAlignment="1">
      <alignment horizontal="center" vertical="top" wrapText="1"/>
    </xf>
    <xf numFmtId="0" fontId="17" fillId="5" borderId="1" xfId="0" applyFont="1" applyFill="1" applyBorder="1" applyAlignment="1">
      <alignment vertical="top" wrapText="1"/>
    </xf>
    <xf numFmtId="0" fontId="17" fillId="5" borderId="4" xfId="0" applyFont="1" applyFill="1" applyBorder="1" applyAlignment="1">
      <alignment horizontal="left" vertical="top" wrapText="1"/>
    </xf>
    <xf numFmtId="0" fontId="17" fillId="5" borderId="5" xfId="0" applyFont="1" applyFill="1" applyBorder="1" applyAlignment="1">
      <alignment horizontal="left" vertical="top" wrapText="1"/>
    </xf>
    <xf numFmtId="0" fontId="17" fillId="5" borderId="6" xfId="0" applyFont="1" applyFill="1" applyBorder="1" applyAlignment="1">
      <alignment horizontal="left" vertical="top" wrapText="1"/>
    </xf>
    <xf numFmtId="0" fontId="1" fillId="5" borderId="4" xfId="0" applyFont="1" applyFill="1" applyBorder="1" applyAlignment="1">
      <alignment horizontal="center" vertical="top" wrapText="1"/>
    </xf>
    <xf numFmtId="0" fontId="1" fillId="5" borderId="6" xfId="0" applyFont="1" applyFill="1" applyBorder="1" applyAlignment="1">
      <alignment horizontal="center" vertical="top" wrapText="1"/>
    </xf>
    <xf numFmtId="0" fontId="17" fillId="5" borderId="4" xfId="0" applyFont="1" applyFill="1" applyBorder="1" applyAlignment="1">
      <alignment vertical="top" wrapText="1"/>
    </xf>
    <xf numFmtId="0" fontId="17" fillId="5" borderId="6" xfId="0" applyFont="1" applyFill="1" applyBorder="1" applyAlignment="1">
      <alignment vertical="top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3" xfId="0" applyFont="1" applyBorder="1" applyAlignment="1">
      <alignment horizontal="right"/>
    </xf>
    <xf numFmtId="0" fontId="2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left" vertical="top" wrapText="1"/>
    </xf>
    <xf numFmtId="0" fontId="23" fillId="0" borderId="0" xfId="0" applyFont="1" applyAlignment="1">
      <alignment horizontal="center"/>
    </xf>
    <xf numFmtId="0" fontId="23" fillId="0" borderId="3" xfId="0" applyFont="1" applyBorder="1" applyAlignment="1">
      <alignment horizontal="right"/>
    </xf>
    <xf numFmtId="0" fontId="20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CC99FF"/>
      <color rgb="FF99FFCC"/>
      <color rgb="FFCCFF3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3"/>
  <sheetViews>
    <sheetView tabSelected="1" view="pageBreakPreview" topLeftCell="A19" zoomScaleSheetLayoutView="100" workbookViewId="0">
      <selection activeCell="J24" sqref="J24"/>
    </sheetView>
  </sheetViews>
  <sheetFormatPr defaultRowHeight="15" x14ac:dyDescent="0.25"/>
  <cols>
    <col min="1" max="1" width="4.85546875" style="64" customWidth="1"/>
    <col min="2" max="2" width="42" customWidth="1"/>
    <col min="3" max="3" width="9.5703125" customWidth="1"/>
    <col min="4" max="4" width="12.85546875" customWidth="1"/>
    <col min="5" max="5" width="13.42578125" customWidth="1"/>
    <col min="6" max="6" width="15" hidden="1" customWidth="1"/>
    <col min="7" max="7" width="14.7109375" hidden="1" customWidth="1"/>
    <col min="8" max="8" width="16.42578125" hidden="1" customWidth="1"/>
    <col min="9" max="9" width="17.140625" customWidth="1"/>
    <col min="10" max="10" width="18" customWidth="1"/>
    <col min="11" max="11" width="19.5703125" customWidth="1"/>
    <col min="12" max="12" width="20.5703125" customWidth="1"/>
  </cols>
  <sheetData>
    <row r="1" spans="1:12" ht="15.75" x14ac:dyDescent="0.25">
      <c r="A1" s="168" t="s">
        <v>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ht="15.75" x14ac:dyDescent="0.25">
      <c r="A2" s="168" t="s">
        <v>156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ht="15.75" hidden="1" x14ac:dyDescent="0.25">
      <c r="A3" s="60"/>
    </row>
    <row r="4" spans="1:12" ht="15" customHeight="1" x14ac:dyDescent="0.25">
      <c r="A4" s="60"/>
    </row>
    <row r="5" spans="1:12" s="2" customFormat="1" ht="15.75" x14ac:dyDescent="0.25">
      <c r="A5" s="179" t="s">
        <v>1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</row>
    <row r="6" spans="1:12" s="2" customFormat="1" ht="15.75" x14ac:dyDescent="0.25">
      <c r="A6" s="179" t="s">
        <v>2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</row>
    <row r="7" spans="1:12" s="2" customFormat="1" ht="15.75" x14ac:dyDescent="0.25">
      <c r="A7" s="179" t="s">
        <v>3</v>
      </c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</row>
    <row r="8" spans="1:12" s="2" customFormat="1" ht="6" customHeight="1" x14ac:dyDescent="0.25">
      <c r="A8" s="60"/>
    </row>
    <row r="9" spans="1:12" s="2" customFormat="1" ht="13.5" customHeight="1" x14ac:dyDescent="0.25">
      <c r="A9" s="188" t="s">
        <v>147</v>
      </c>
      <c r="B9" s="180" t="s">
        <v>5</v>
      </c>
      <c r="C9" s="180" t="s">
        <v>6</v>
      </c>
      <c r="D9" s="180" t="s">
        <v>7</v>
      </c>
      <c r="E9" s="180" t="s">
        <v>8</v>
      </c>
      <c r="F9" s="178" t="s">
        <v>9</v>
      </c>
      <c r="G9" s="178"/>
      <c r="H9" s="178"/>
      <c r="I9" s="178"/>
      <c r="J9" s="178"/>
      <c r="K9" s="178"/>
      <c r="L9" s="178"/>
    </row>
    <row r="10" spans="1:12" s="2" customFormat="1" ht="37.5" customHeight="1" x14ac:dyDescent="0.25">
      <c r="A10" s="188"/>
      <c r="B10" s="180"/>
      <c r="C10" s="180"/>
      <c r="D10" s="180"/>
      <c r="E10" s="180"/>
      <c r="F10" s="77" t="s">
        <v>142</v>
      </c>
      <c r="G10" s="78" t="s">
        <v>143</v>
      </c>
      <c r="H10" s="78" t="s">
        <v>181</v>
      </c>
      <c r="I10" s="78" t="s">
        <v>185</v>
      </c>
      <c r="J10" s="78" t="s">
        <v>186</v>
      </c>
      <c r="K10" s="78" t="s">
        <v>187</v>
      </c>
      <c r="L10" s="78" t="s">
        <v>188</v>
      </c>
    </row>
    <row r="11" spans="1:12" s="2" customFormat="1" ht="15.75" x14ac:dyDescent="0.25">
      <c r="A11" s="118">
        <v>1</v>
      </c>
      <c r="B11" s="99">
        <v>2</v>
      </c>
      <c r="C11" s="99">
        <v>3</v>
      </c>
      <c r="D11" s="99">
        <v>4</v>
      </c>
      <c r="E11" s="99">
        <v>5</v>
      </c>
      <c r="F11" s="118">
        <v>6</v>
      </c>
      <c r="G11" s="99">
        <v>7</v>
      </c>
      <c r="H11" s="99">
        <v>6</v>
      </c>
      <c r="I11" s="99">
        <v>7</v>
      </c>
      <c r="J11" s="99">
        <v>8</v>
      </c>
      <c r="K11" s="112">
        <v>9</v>
      </c>
      <c r="L11" s="128"/>
    </row>
    <row r="12" spans="1:12" s="2" customFormat="1" ht="15.75" customHeight="1" x14ac:dyDescent="0.25">
      <c r="A12" s="183" t="s">
        <v>204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5"/>
    </row>
    <row r="13" spans="1:12" s="2" customFormat="1" ht="30" customHeight="1" x14ac:dyDescent="0.25">
      <c r="A13" s="95">
        <v>1</v>
      </c>
      <c r="B13" s="169" t="s">
        <v>100</v>
      </c>
      <c r="C13" s="170"/>
      <c r="D13" s="170"/>
      <c r="E13" s="170"/>
      <c r="F13" s="170"/>
      <c r="G13" s="170"/>
      <c r="H13" s="170"/>
      <c r="I13" s="170"/>
      <c r="J13" s="170"/>
      <c r="K13" s="170"/>
      <c r="L13" s="171"/>
    </row>
    <row r="14" spans="1:12" s="2" customFormat="1" ht="39" customHeight="1" x14ac:dyDescent="0.25">
      <c r="A14" s="186" t="s">
        <v>114</v>
      </c>
      <c r="B14" s="181" t="s">
        <v>96</v>
      </c>
      <c r="C14" s="28" t="s">
        <v>97</v>
      </c>
      <c r="D14" s="186" t="s">
        <v>98</v>
      </c>
      <c r="E14" s="116" t="s">
        <v>113</v>
      </c>
      <c r="F14" s="29">
        <f>F15/2192*100</f>
        <v>50.866788321167888</v>
      </c>
      <c r="G14" s="29">
        <f>G15/2188*100</f>
        <v>51.828153564899452</v>
      </c>
      <c r="H14" s="30">
        <f>H15/2193*100</f>
        <v>52.211582307341544</v>
      </c>
      <c r="I14" s="132">
        <f>I15/2188*100</f>
        <v>53.884826325411339</v>
      </c>
      <c r="J14" s="30">
        <f>J15/2193*100</f>
        <v>54.217966256269946</v>
      </c>
      <c r="K14" s="30">
        <f>K15/2193*100</f>
        <v>54.673962608299135</v>
      </c>
      <c r="L14" s="30">
        <f>L15/2193*100</f>
        <v>55.129958960328317</v>
      </c>
    </row>
    <row r="15" spans="1:12" s="2" customFormat="1" ht="27" customHeight="1" x14ac:dyDescent="0.25">
      <c r="A15" s="187"/>
      <c r="B15" s="182"/>
      <c r="C15" s="28" t="s">
        <v>99</v>
      </c>
      <c r="D15" s="187"/>
      <c r="E15" s="116" t="s">
        <v>113</v>
      </c>
      <c r="F15" s="29">
        <v>1115</v>
      </c>
      <c r="G15" s="29">
        <f>1132+2</f>
        <v>1134</v>
      </c>
      <c r="H15" s="30">
        <v>1145</v>
      </c>
      <c r="I15" s="132">
        <f>1172+3+2+2</f>
        <v>1179</v>
      </c>
      <c r="J15" s="30">
        <f>1179+10</f>
        <v>1189</v>
      </c>
      <c r="K15" s="30">
        <f>J15+10</f>
        <v>1199</v>
      </c>
      <c r="L15" s="30">
        <f>K15+10</f>
        <v>1209</v>
      </c>
    </row>
    <row r="16" spans="1:12" s="2" customFormat="1" ht="38.25" x14ac:dyDescent="0.25">
      <c r="A16" s="116" t="s">
        <v>127</v>
      </c>
      <c r="B16" s="24" t="s">
        <v>167</v>
      </c>
      <c r="C16" s="28" t="s">
        <v>128</v>
      </c>
      <c r="D16" s="116" t="s">
        <v>98</v>
      </c>
      <c r="E16" s="116" t="s">
        <v>119</v>
      </c>
      <c r="F16" s="29">
        <f>2655</f>
        <v>2655</v>
      </c>
      <c r="G16" s="29">
        <f>2959</f>
        <v>2959</v>
      </c>
      <c r="H16" s="41">
        <f>1600</f>
        <v>1600</v>
      </c>
      <c r="I16" s="129">
        <f>(2244488.16+71288.5)/1000</f>
        <v>2315.77666</v>
      </c>
      <c r="J16" s="40">
        <f>2510.53+171.09</f>
        <v>2681.6200000000003</v>
      </c>
      <c r="K16" s="40">
        <f t="shared" ref="K16:L16" si="0">2510.53+171.09</f>
        <v>2681.6200000000003</v>
      </c>
      <c r="L16" s="40">
        <f t="shared" si="0"/>
        <v>2681.6200000000003</v>
      </c>
    </row>
    <row r="17" spans="1:12" s="2" customFormat="1" ht="38.25" x14ac:dyDescent="0.25">
      <c r="A17" s="98" t="s">
        <v>166</v>
      </c>
      <c r="B17" s="24" t="s">
        <v>168</v>
      </c>
      <c r="C17" s="28" t="s">
        <v>128</v>
      </c>
      <c r="D17" s="116" t="s">
        <v>98</v>
      </c>
      <c r="E17" s="116" t="s">
        <v>119</v>
      </c>
      <c r="F17" s="29">
        <v>3667</v>
      </c>
      <c r="G17" s="29">
        <v>609</v>
      </c>
      <c r="H17" s="126">
        <f>7500-1000+1400+5900</f>
        <v>13800</v>
      </c>
      <c r="I17" s="129">
        <v>1248</v>
      </c>
      <c r="J17" s="41">
        <v>2500</v>
      </c>
      <c r="K17" s="41">
        <v>2500</v>
      </c>
      <c r="L17" s="41">
        <v>2500</v>
      </c>
    </row>
    <row r="18" spans="1:12" s="2" customFormat="1" ht="42" customHeight="1" x14ac:dyDescent="0.25">
      <c r="A18" s="96">
        <v>2</v>
      </c>
      <c r="B18" s="172" t="s">
        <v>101</v>
      </c>
      <c r="C18" s="173"/>
      <c r="D18" s="173"/>
      <c r="E18" s="173"/>
      <c r="F18" s="173"/>
      <c r="G18" s="173"/>
      <c r="H18" s="173"/>
      <c r="I18" s="173"/>
      <c r="J18" s="173"/>
      <c r="K18" s="173"/>
      <c r="L18" s="174"/>
    </row>
    <row r="19" spans="1:12" s="2" customFormat="1" ht="15.75" customHeight="1" x14ac:dyDescent="0.25">
      <c r="A19" s="175" t="s">
        <v>92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7"/>
    </row>
    <row r="20" spans="1:12" s="2" customFormat="1" ht="76.5" x14ac:dyDescent="0.25">
      <c r="A20" s="116" t="s">
        <v>118</v>
      </c>
      <c r="B20" s="25" t="s">
        <v>93</v>
      </c>
      <c r="C20" s="28" t="s">
        <v>99</v>
      </c>
      <c r="D20" s="32">
        <f>0.2</f>
        <v>0.2</v>
      </c>
      <c r="E20" s="116" t="s">
        <v>113</v>
      </c>
      <c r="F20" s="33">
        <v>48</v>
      </c>
      <c r="G20" s="33">
        <v>15</v>
      </c>
      <c r="H20" s="30">
        <v>15</v>
      </c>
      <c r="I20" s="31">
        <v>7</v>
      </c>
      <c r="J20" s="30">
        <v>15</v>
      </c>
      <c r="K20" s="30">
        <v>15</v>
      </c>
      <c r="L20" s="30">
        <v>15</v>
      </c>
    </row>
    <row r="21" spans="1:12" s="2" customFormat="1" ht="38.25" x14ac:dyDescent="0.25">
      <c r="A21" s="116" t="s">
        <v>148</v>
      </c>
      <c r="B21" s="26" t="s">
        <v>94</v>
      </c>
      <c r="C21" s="28" t="s">
        <v>99</v>
      </c>
      <c r="D21" s="32">
        <f>0.2</f>
        <v>0.2</v>
      </c>
      <c r="E21" s="116" t="s">
        <v>113</v>
      </c>
      <c r="F21" s="33">
        <v>6</v>
      </c>
      <c r="G21" s="33">
        <v>5</v>
      </c>
      <c r="H21" s="127">
        <v>8</v>
      </c>
      <c r="I21" s="31">
        <v>2</v>
      </c>
      <c r="J21" s="30">
        <v>2</v>
      </c>
      <c r="K21" s="30">
        <v>2</v>
      </c>
      <c r="L21" s="30">
        <v>2</v>
      </c>
    </row>
    <row r="22" spans="1:12" s="2" customFormat="1" ht="51" x14ac:dyDescent="0.25">
      <c r="A22" s="155" t="s">
        <v>149</v>
      </c>
      <c r="B22" s="25" t="s">
        <v>95</v>
      </c>
      <c r="C22" s="36" t="s">
        <v>104</v>
      </c>
      <c r="D22" s="32">
        <v>0.08</v>
      </c>
      <c r="E22" s="116" t="s">
        <v>120</v>
      </c>
      <c r="F22" s="33">
        <v>3</v>
      </c>
      <c r="G22" s="33">
        <v>3</v>
      </c>
      <c r="H22" s="34">
        <v>2</v>
      </c>
      <c r="I22" s="35">
        <v>2</v>
      </c>
      <c r="J22" s="34">
        <v>2</v>
      </c>
      <c r="K22" s="34">
        <v>2</v>
      </c>
      <c r="L22" s="30">
        <v>2</v>
      </c>
    </row>
    <row r="23" spans="1:12" ht="30" customHeight="1" x14ac:dyDescent="0.25">
      <c r="A23" s="97">
        <v>3</v>
      </c>
      <c r="B23" s="169" t="s">
        <v>102</v>
      </c>
      <c r="C23" s="170"/>
      <c r="D23" s="170"/>
      <c r="E23" s="170"/>
      <c r="F23" s="170"/>
      <c r="G23" s="170"/>
      <c r="H23" s="170"/>
      <c r="I23" s="170"/>
      <c r="J23" s="170"/>
      <c r="K23" s="170"/>
      <c r="L23" s="171"/>
    </row>
    <row r="24" spans="1:12" ht="38.25" x14ac:dyDescent="0.25">
      <c r="A24" s="100" t="s">
        <v>150</v>
      </c>
      <c r="B24" s="37" t="s">
        <v>169</v>
      </c>
      <c r="C24" s="28" t="s">
        <v>103</v>
      </c>
      <c r="D24" s="38" t="s">
        <v>98</v>
      </c>
      <c r="E24" s="116" t="s">
        <v>119</v>
      </c>
      <c r="F24" s="39">
        <v>41682.239999999998</v>
      </c>
      <c r="G24" s="29">
        <v>47075</v>
      </c>
      <c r="H24" s="40">
        <v>39919.339999999997</v>
      </c>
      <c r="I24" s="129">
        <v>17393.48</v>
      </c>
      <c r="J24" s="40">
        <v>14570.94</v>
      </c>
      <c r="K24" s="40">
        <v>14570.94</v>
      </c>
      <c r="L24" s="40">
        <v>14570.94</v>
      </c>
    </row>
    <row r="25" spans="1:12" ht="63.75" x14ac:dyDescent="0.25">
      <c r="A25" s="100" t="s">
        <v>151</v>
      </c>
      <c r="B25" s="37" t="s">
        <v>170</v>
      </c>
      <c r="C25" s="28" t="s">
        <v>103</v>
      </c>
      <c r="D25" s="38" t="s">
        <v>98</v>
      </c>
      <c r="E25" s="116" t="s">
        <v>119</v>
      </c>
      <c r="F25" s="29">
        <v>3415</v>
      </c>
      <c r="G25" s="29">
        <v>1810</v>
      </c>
      <c r="H25" s="41">
        <v>1600</v>
      </c>
      <c r="I25" s="129">
        <v>3237.62</v>
      </c>
      <c r="J25" s="41">
        <v>1600</v>
      </c>
      <c r="K25" s="41">
        <v>1600</v>
      </c>
      <c r="L25" s="41">
        <v>1600</v>
      </c>
    </row>
    <row r="26" spans="1:12" ht="46.5" customHeight="1" x14ac:dyDescent="0.25">
      <c r="A26" s="97">
        <v>4</v>
      </c>
      <c r="B26" s="172" t="s">
        <v>105</v>
      </c>
      <c r="C26" s="173"/>
      <c r="D26" s="173"/>
      <c r="E26" s="173"/>
      <c r="F26" s="173"/>
      <c r="G26" s="173"/>
      <c r="H26" s="173"/>
      <c r="I26" s="173"/>
      <c r="J26" s="173"/>
      <c r="K26" s="173"/>
      <c r="L26" s="174"/>
    </row>
    <row r="27" spans="1:12" ht="15" customHeight="1" x14ac:dyDescent="0.25">
      <c r="A27" s="175" t="s">
        <v>106</v>
      </c>
      <c r="B27" s="176"/>
      <c r="C27" s="176"/>
      <c r="D27" s="176"/>
      <c r="E27" s="176"/>
      <c r="F27" s="176"/>
      <c r="G27" s="176"/>
      <c r="H27" s="176"/>
      <c r="I27" s="176"/>
      <c r="J27" s="176"/>
      <c r="K27" s="176"/>
      <c r="L27" s="177"/>
    </row>
    <row r="28" spans="1:12" ht="25.5" x14ac:dyDescent="0.25">
      <c r="A28" s="101" t="s">
        <v>152</v>
      </c>
      <c r="B28" s="42" t="s">
        <v>107</v>
      </c>
      <c r="C28" s="28" t="s">
        <v>99</v>
      </c>
      <c r="D28" s="32">
        <v>0.1</v>
      </c>
      <c r="E28" s="116" t="s">
        <v>113</v>
      </c>
      <c r="F28" s="33">
        <v>239</v>
      </c>
      <c r="G28" s="33">
        <v>169</v>
      </c>
      <c r="H28" s="30">
        <v>109</v>
      </c>
      <c r="I28" s="130">
        <v>100</v>
      </c>
      <c r="J28" s="30">
        <v>59</v>
      </c>
      <c r="K28" s="30">
        <v>59</v>
      </c>
      <c r="L28" s="30">
        <v>59</v>
      </c>
    </row>
    <row r="29" spans="1:12" ht="38.25" x14ac:dyDescent="0.25">
      <c r="A29" s="102" t="s">
        <v>153</v>
      </c>
      <c r="B29" s="42" t="s">
        <v>108</v>
      </c>
      <c r="C29" s="28" t="s">
        <v>99</v>
      </c>
      <c r="D29" s="32">
        <v>0.1</v>
      </c>
      <c r="E29" s="116" t="s">
        <v>113</v>
      </c>
      <c r="F29" s="36">
        <v>4</v>
      </c>
      <c r="G29" s="36">
        <v>5</v>
      </c>
      <c r="H29" s="43">
        <v>5</v>
      </c>
      <c r="I29" s="131">
        <v>8</v>
      </c>
      <c r="J29" s="43">
        <v>5</v>
      </c>
      <c r="K29" s="43">
        <v>5</v>
      </c>
      <c r="L29" s="43">
        <v>5</v>
      </c>
    </row>
    <row r="30" spans="1:12" ht="64.5" x14ac:dyDescent="0.25">
      <c r="A30" s="102" t="s">
        <v>154</v>
      </c>
      <c r="B30" s="44" t="s">
        <v>109</v>
      </c>
      <c r="C30" s="28" t="s">
        <v>99</v>
      </c>
      <c r="D30" s="32">
        <v>0.12</v>
      </c>
      <c r="E30" s="116" t="s">
        <v>113</v>
      </c>
      <c r="F30" s="36">
        <v>118</v>
      </c>
      <c r="G30" s="36">
        <v>60</v>
      </c>
      <c r="H30" s="43">
        <v>50</v>
      </c>
      <c r="I30" s="131">
        <v>53</v>
      </c>
      <c r="J30" s="43">
        <v>30</v>
      </c>
      <c r="K30" s="43">
        <v>30</v>
      </c>
      <c r="L30" s="43">
        <v>30</v>
      </c>
    </row>
    <row r="31" spans="1:12" ht="64.5" x14ac:dyDescent="0.25">
      <c r="A31" s="102" t="s">
        <v>154</v>
      </c>
      <c r="B31" s="44" t="s">
        <v>110</v>
      </c>
      <c r="C31" s="28" t="s">
        <v>99</v>
      </c>
      <c r="D31" s="32">
        <v>0.12</v>
      </c>
      <c r="E31" s="116" t="s">
        <v>113</v>
      </c>
      <c r="F31" s="36">
        <v>54</v>
      </c>
      <c r="G31" s="36">
        <v>70</v>
      </c>
      <c r="H31" s="43">
        <v>50</v>
      </c>
      <c r="I31" s="131">
        <v>59</v>
      </c>
      <c r="J31" s="43">
        <v>50</v>
      </c>
      <c r="K31" s="43">
        <v>50</v>
      </c>
      <c r="L31" s="43">
        <v>50</v>
      </c>
    </row>
    <row r="32" spans="1:12" ht="38.25" x14ac:dyDescent="0.25">
      <c r="A32" s="102" t="s">
        <v>155</v>
      </c>
      <c r="B32" s="42" t="s">
        <v>111</v>
      </c>
      <c r="C32" s="28" t="s">
        <v>112</v>
      </c>
      <c r="D32" s="32">
        <v>0.08</v>
      </c>
      <c r="E32" s="116" t="s">
        <v>120</v>
      </c>
      <c r="F32" s="36">
        <v>19</v>
      </c>
      <c r="G32" s="36">
        <v>20</v>
      </c>
      <c r="H32" s="43">
        <v>20</v>
      </c>
      <c r="I32" s="131">
        <v>6</v>
      </c>
      <c r="J32" s="43">
        <v>15</v>
      </c>
      <c r="K32" s="43">
        <v>15</v>
      </c>
      <c r="L32" s="43">
        <v>15</v>
      </c>
    </row>
    <row r="33" spans="4:4" x14ac:dyDescent="0.25">
      <c r="D33" s="122">
        <f>D20+D21++D22+D28+D29+D30+D31+D32</f>
        <v>1</v>
      </c>
    </row>
  </sheetData>
  <mergeCells count="21">
    <mergeCell ref="B14:B15"/>
    <mergeCell ref="A12:L12"/>
    <mergeCell ref="A14:A15"/>
    <mergeCell ref="D14:D15"/>
    <mergeCell ref="A9:A10"/>
    <mergeCell ref="A1:L1"/>
    <mergeCell ref="A2:L2"/>
    <mergeCell ref="B23:L23"/>
    <mergeCell ref="B26:L26"/>
    <mergeCell ref="A27:L27"/>
    <mergeCell ref="F9:L9"/>
    <mergeCell ref="B18:L18"/>
    <mergeCell ref="A19:L19"/>
    <mergeCell ref="B13:L13"/>
    <mergeCell ref="A5:L5"/>
    <mergeCell ref="A6:L6"/>
    <mergeCell ref="A7:L7"/>
    <mergeCell ref="B9:B10"/>
    <mergeCell ref="C9:C10"/>
    <mergeCell ref="D9:D10"/>
    <mergeCell ref="E9:E10"/>
  </mergeCells>
  <pageMargins left="0.59055118110236227" right="0" top="0.74803149606299213" bottom="0.59055118110236227" header="0" footer="0"/>
  <pageSetup paperSize="9" scale="87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topLeftCell="A16" zoomScaleSheetLayoutView="100" workbookViewId="0">
      <selection activeCell="B15" sqref="B15:H15"/>
    </sheetView>
  </sheetViews>
  <sheetFormatPr defaultRowHeight="15" x14ac:dyDescent="0.25"/>
  <cols>
    <col min="1" max="1" width="5.140625" style="150" customWidth="1"/>
    <col min="2" max="2" width="24" style="149" customWidth="1"/>
    <col min="3" max="3" width="18.28515625" style="149" customWidth="1"/>
    <col min="4" max="4" width="13" style="149" customWidth="1"/>
    <col min="5" max="5" width="12.85546875" style="149" customWidth="1"/>
    <col min="6" max="6" width="21.85546875" style="149" customWidth="1"/>
    <col min="7" max="7" width="27.5703125" style="149" customWidth="1"/>
    <col min="8" max="8" width="46.7109375" style="149" customWidth="1"/>
    <col min="9" max="16384" width="9.140625" style="149"/>
  </cols>
  <sheetData>
    <row r="1" spans="1:8" s="138" customFormat="1" ht="15.75" x14ac:dyDescent="0.25">
      <c r="A1" s="191" t="s">
        <v>17</v>
      </c>
      <c r="B1" s="191"/>
      <c r="C1" s="191"/>
      <c r="D1" s="191"/>
      <c r="E1" s="191"/>
      <c r="F1" s="191"/>
      <c r="G1" s="191"/>
      <c r="H1" s="191"/>
    </row>
    <row r="2" spans="1:8" s="138" customFormat="1" ht="15.75" x14ac:dyDescent="0.25">
      <c r="A2" s="191" t="s">
        <v>156</v>
      </c>
      <c r="B2" s="191"/>
      <c r="C2" s="191"/>
      <c r="D2" s="191"/>
      <c r="E2" s="191"/>
      <c r="F2" s="191"/>
      <c r="G2" s="191"/>
      <c r="H2" s="191"/>
    </row>
    <row r="3" spans="1:8" s="138" customFormat="1" ht="15.75" x14ac:dyDescent="0.25">
      <c r="A3" s="191"/>
      <c r="B3" s="191"/>
      <c r="C3" s="191"/>
      <c r="D3" s="191"/>
      <c r="E3" s="191"/>
      <c r="F3" s="191"/>
      <c r="G3" s="191"/>
      <c r="H3" s="191"/>
    </row>
    <row r="4" spans="1:8" s="138" customFormat="1" ht="15.75" x14ac:dyDescent="0.25">
      <c r="A4" s="139"/>
    </row>
    <row r="5" spans="1:8" s="138" customFormat="1" ht="15.75" x14ac:dyDescent="0.25">
      <c r="A5" s="190" t="s">
        <v>18</v>
      </c>
      <c r="B5" s="190"/>
      <c r="C5" s="190"/>
      <c r="D5" s="190"/>
      <c r="E5" s="190"/>
      <c r="F5" s="190"/>
      <c r="G5" s="190"/>
      <c r="H5" s="190"/>
    </row>
    <row r="6" spans="1:8" s="138" customFormat="1" ht="15.75" x14ac:dyDescent="0.25">
      <c r="A6" s="190" t="s">
        <v>19</v>
      </c>
      <c r="B6" s="190"/>
      <c r="C6" s="190"/>
      <c r="D6" s="190"/>
      <c r="E6" s="190"/>
      <c r="F6" s="190"/>
      <c r="G6" s="190"/>
      <c r="H6" s="190"/>
    </row>
    <row r="7" spans="1:8" s="138" customFormat="1" ht="7.5" customHeight="1" x14ac:dyDescent="0.25">
      <c r="A7" s="139"/>
    </row>
    <row r="8" spans="1:8" s="138" customFormat="1" ht="13.5" customHeight="1" x14ac:dyDescent="0.25">
      <c r="A8" s="192" t="s">
        <v>30</v>
      </c>
      <c r="B8" s="192" t="s">
        <v>20</v>
      </c>
      <c r="C8" s="192" t="s">
        <v>21</v>
      </c>
      <c r="D8" s="192" t="s">
        <v>22</v>
      </c>
      <c r="E8" s="192"/>
      <c r="F8" s="192" t="s">
        <v>23</v>
      </c>
      <c r="G8" s="192" t="s">
        <v>24</v>
      </c>
      <c r="H8" s="192" t="s">
        <v>25</v>
      </c>
    </row>
    <row r="9" spans="1:8" s="138" customFormat="1" ht="26.25" customHeight="1" x14ac:dyDescent="0.25">
      <c r="A9" s="192"/>
      <c r="B9" s="192"/>
      <c r="C9" s="192"/>
      <c r="D9" s="140" t="s">
        <v>26</v>
      </c>
      <c r="E9" s="140" t="s">
        <v>27</v>
      </c>
      <c r="F9" s="192"/>
      <c r="G9" s="192"/>
      <c r="H9" s="192"/>
    </row>
    <row r="10" spans="1:8" s="138" customFormat="1" ht="15.75" x14ac:dyDescent="0.25">
      <c r="A10" s="141">
        <v>1</v>
      </c>
      <c r="B10" s="141">
        <v>2</v>
      </c>
      <c r="C10" s="141">
        <v>3</v>
      </c>
      <c r="D10" s="141">
        <v>4</v>
      </c>
      <c r="E10" s="141">
        <v>5</v>
      </c>
      <c r="F10" s="141">
        <v>6</v>
      </c>
      <c r="G10" s="141">
        <v>7</v>
      </c>
      <c r="H10" s="141">
        <v>8</v>
      </c>
    </row>
    <row r="11" spans="1:8" s="143" customFormat="1" ht="15.75" x14ac:dyDescent="0.25">
      <c r="A11" s="142">
        <v>1</v>
      </c>
      <c r="B11" s="189" t="s">
        <v>157</v>
      </c>
      <c r="C11" s="189"/>
      <c r="D11" s="189"/>
      <c r="E11" s="189"/>
      <c r="F11" s="189"/>
      <c r="G11" s="189"/>
      <c r="H11" s="189"/>
    </row>
    <row r="12" spans="1:8" s="138" customFormat="1" ht="114.75" x14ac:dyDescent="0.25">
      <c r="A12" s="43" t="s">
        <v>115</v>
      </c>
      <c r="B12" s="113" t="s">
        <v>123</v>
      </c>
      <c r="C12" s="144" t="s">
        <v>122</v>
      </c>
      <c r="D12" s="145" t="s">
        <v>190</v>
      </c>
      <c r="E12" s="145" t="s">
        <v>189</v>
      </c>
      <c r="F12" s="113" t="s">
        <v>171</v>
      </c>
      <c r="G12" s="113" t="s">
        <v>172</v>
      </c>
      <c r="H12" s="114" t="s">
        <v>174</v>
      </c>
    </row>
    <row r="13" spans="1:8" s="138" customFormat="1" ht="178.5" x14ac:dyDescent="0.25">
      <c r="A13" s="43" t="s">
        <v>116</v>
      </c>
      <c r="B13" s="113" t="s">
        <v>124</v>
      </c>
      <c r="C13" s="144" t="s">
        <v>122</v>
      </c>
      <c r="D13" s="145" t="s">
        <v>190</v>
      </c>
      <c r="E13" s="145" t="s">
        <v>189</v>
      </c>
      <c r="F13" s="113" t="s">
        <v>129</v>
      </c>
      <c r="G13" s="154" t="s">
        <v>141</v>
      </c>
      <c r="H13" s="114" t="s">
        <v>177</v>
      </c>
    </row>
    <row r="14" spans="1:8" s="138" customFormat="1" ht="89.25" x14ac:dyDescent="0.25">
      <c r="A14" s="43" t="s">
        <v>117</v>
      </c>
      <c r="B14" s="113" t="s">
        <v>125</v>
      </c>
      <c r="C14" s="144" t="s">
        <v>122</v>
      </c>
      <c r="D14" s="145"/>
      <c r="E14" s="145"/>
      <c r="F14" s="113" t="s">
        <v>130</v>
      </c>
      <c r="G14" s="113" t="s">
        <v>140</v>
      </c>
      <c r="H14" s="114" t="s">
        <v>178</v>
      </c>
    </row>
    <row r="15" spans="1:8" s="147" customFormat="1" ht="15.75" x14ac:dyDescent="0.25">
      <c r="A15" s="142">
        <v>2</v>
      </c>
      <c r="B15" s="189" t="s">
        <v>158</v>
      </c>
      <c r="C15" s="189"/>
      <c r="D15" s="189"/>
      <c r="E15" s="189"/>
      <c r="F15" s="189"/>
      <c r="G15" s="189"/>
      <c r="H15" s="189"/>
    </row>
    <row r="16" spans="1:8" s="138" customFormat="1" ht="178.5" x14ac:dyDescent="0.25">
      <c r="A16" s="43" t="s">
        <v>118</v>
      </c>
      <c r="B16" s="144" t="s">
        <v>126</v>
      </c>
      <c r="C16" s="144" t="s">
        <v>122</v>
      </c>
      <c r="D16" s="145" t="s">
        <v>190</v>
      </c>
      <c r="E16" s="145" t="s">
        <v>189</v>
      </c>
      <c r="F16" s="144" t="s">
        <v>164</v>
      </c>
      <c r="G16" s="144" t="s">
        <v>165</v>
      </c>
      <c r="H16" s="146" t="s">
        <v>175</v>
      </c>
    </row>
    <row r="17" spans="1:8" s="138" customFormat="1" ht="178.5" x14ac:dyDescent="0.25">
      <c r="A17" s="43" t="s">
        <v>148</v>
      </c>
      <c r="B17" s="144" t="s">
        <v>125</v>
      </c>
      <c r="C17" s="144" t="s">
        <v>122</v>
      </c>
      <c r="D17" s="145" t="s">
        <v>190</v>
      </c>
      <c r="E17" s="145" t="s">
        <v>189</v>
      </c>
      <c r="F17" s="144" t="s">
        <v>131</v>
      </c>
      <c r="G17" s="144" t="s">
        <v>163</v>
      </c>
      <c r="H17" s="146" t="s">
        <v>176</v>
      </c>
    </row>
    <row r="18" spans="1:8" x14ac:dyDescent="0.25">
      <c r="A18" s="148"/>
    </row>
  </sheetData>
  <mergeCells count="14">
    <mergeCell ref="B15:H15"/>
    <mergeCell ref="B11:H11"/>
    <mergeCell ref="A5:H5"/>
    <mergeCell ref="A6:H6"/>
    <mergeCell ref="A1:H1"/>
    <mergeCell ref="A2:H2"/>
    <mergeCell ref="A3:H3"/>
    <mergeCell ref="G8:G9"/>
    <mergeCell ref="H8:H9"/>
    <mergeCell ref="A8:A9"/>
    <mergeCell ref="B8:B9"/>
    <mergeCell ref="C8:C9"/>
    <mergeCell ref="D8:E8"/>
    <mergeCell ref="F8:F9"/>
  </mergeCells>
  <pageMargins left="0.39370078740157483" right="0.39370078740157483" top="0.78740157480314965" bottom="0.39370078740157483" header="0" footer="0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view="pageBreakPreview" topLeftCell="A2" zoomScale="110" zoomScaleSheetLayoutView="110" workbookViewId="0">
      <selection activeCell="E16" sqref="E16"/>
    </sheetView>
  </sheetViews>
  <sheetFormatPr defaultRowHeight="15" x14ac:dyDescent="0.25"/>
  <cols>
    <col min="2" max="2" width="27.28515625" customWidth="1"/>
    <col min="3" max="3" width="41.140625" customWidth="1"/>
    <col min="4" max="4" width="19.85546875" customWidth="1"/>
    <col min="5" max="5" width="34.7109375" customWidth="1"/>
  </cols>
  <sheetData>
    <row r="1" spans="1:5" ht="15.75" x14ac:dyDescent="0.25">
      <c r="A1" s="168" t="s">
        <v>31</v>
      </c>
      <c r="B1" s="168"/>
      <c r="C1" s="168"/>
      <c r="D1" s="168"/>
      <c r="E1" s="168"/>
    </row>
    <row r="2" spans="1:5" ht="15.75" x14ac:dyDescent="0.25">
      <c r="A2" s="168" t="s">
        <v>156</v>
      </c>
      <c r="B2" s="168"/>
      <c r="C2" s="168"/>
      <c r="D2" s="168"/>
      <c r="E2" s="168"/>
    </row>
    <row r="3" spans="1:5" ht="15.75" x14ac:dyDescent="0.25">
      <c r="A3" s="168"/>
      <c r="B3" s="168"/>
      <c r="C3" s="168"/>
      <c r="D3" s="168"/>
      <c r="E3" s="168"/>
    </row>
    <row r="4" spans="1:5" ht="15.75" x14ac:dyDescent="0.25">
      <c r="A4" s="1"/>
      <c r="B4" s="2"/>
      <c r="C4" s="2"/>
      <c r="D4" s="2"/>
      <c r="E4" s="2"/>
    </row>
    <row r="5" spans="1:5" ht="15.75" x14ac:dyDescent="0.25">
      <c r="A5" s="9"/>
      <c r="B5" s="2"/>
      <c r="C5" s="2"/>
      <c r="D5" s="2"/>
      <c r="E5" s="2"/>
    </row>
    <row r="6" spans="1:5" ht="15.75" x14ac:dyDescent="0.25">
      <c r="A6" s="179" t="s">
        <v>18</v>
      </c>
      <c r="B6" s="179"/>
      <c r="C6" s="179"/>
      <c r="D6" s="179"/>
      <c r="E6" s="179"/>
    </row>
    <row r="7" spans="1:5" ht="15.75" x14ac:dyDescent="0.25">
      <c r="A7" s="179" t="s">
        <v>32</v>
      </c>
      <c r="B7" s="179"/>
      <c r="C7" s="179"/>
      <c r="D7" s="179"/>
      <c r="E7" s="179"/>
    </row>
    <row r="8" spans="1:5" ht="15.75" x14ac:dyDescent="0.25">
      <c r="A8" s="179" t="s">
        <v>33</v>
      </c>
      <c r="B8" s="179"/>
      <c r="C8" s="179"/>
      <c r="D8" s="179"/>
      <c r="E8" s="179"/>
    </row>
    <row r="9" spans="1:5" ht="15.75" x14ac:dyDescent="0.25">
      <c r="A9" s="10"/>
      <c r="B9" s="2"/>
      <c r="C9" s="2"/>
      <c r="D9" s="2"/>
      <c r="E9" s="2"/>
    </row>
    <row r="10" spans="1:5" ht="15.75" x14ac:dyDescent="0.25">
      <c r="A10" s="10"/>
      <c r="B10" s="2"/>
      <c r="C10" s="2"/>
      <c r="D10" s="2"/>
      <c r="E10" s="2"/>
    </row>
    <row r="11" spans="1:5" ht="49.5" customHeight="1" x14ac:dyDescent="0.25">
      <c r="A11" s="5" t="s">
        <v>38</v>
      </c>
      <c r="B11" s="5" t="s">
        <v>35</v>
      </c>
      <c r="C11" s="5" t="s">
        <v>36</v>
      </c>
      <c r="D11" s="5" t="s">
        <v>34</v>
      </c>
      <c r="E11" s="5" t="s">
        <v>37</v>
      </c>
    </row>
    <row r="12" spans="1:5" ht="15.75" x14ac:dyDescent="0.25">
      <c r="A12" s="7">
        <v>1</v>
      </c>
      <c r="B12" s="117">
        <v>2</v>
      </c>
      <c r="C12" s="117">
        <v>3</v>
      </c>
      <c r="D12" s="117">
        <v>4</v>
      </c>
      <c r="E12" s="117">
        <v>5</v>
      </c>
    </row>
    <row r="13" spans="1:5" ht="67.5" customHeight="1" x14ac:dyDescent="0.25">
      <c r="A13" s="119">
        <v>1</v>
      </c>
      <c r="B13" s="121" t="s">
        <v>183</v>
      </c>
      <c r="C13" s="121" t="s">
        <v>191</v>
      </c>
      <c r="D13" s="124" t="s">
        <v>122</v>
      </c>
      <c r="E13" s="124" t="s">
        <v>199</v>
      </c>
    </row>
    <row r="14" spans="1:5" ht="93" customHeight="1" x14ac:dyDescent="0.25">
      <c r="A14" s="120">
        <v>2</v>
      </c>
      <c r="B14" s="125" t="s">
        <v>183</v>
      </c>
      <c r="C14" s="125" t="s">
        <v>184</v>
      </c>
      <c r="D14" s="133" t="s">
        <v>122</v>
      </c>
      <c r="E14" s="133" t="s">
        <v>200</v>
      </c>
    </row>
    <row r="15" spans="1:5" ht="51" x14ac:dyDescent="0.25">
      <c r="A15" s="119">
        <v>3</v>
      </c>
      <c r="B15" s="121" t="s">
        <v>183</v>
      </c>
      <c r="C15" s="121" t="s">
        <v>198</v>
      </c>
      <c r="D15" s="133" t="s">
        <v>122</v>
      </c>
      <c r="E15" s="133" t="s">
        <v>201</v>
      </c>
    </row>
  </sheetData>
  <mergeCells count="6">
    <mergeCell ref="A6:E6"/>
    <mergeCell ref="A7:E7"/>
    <mergeCell ref="A8:E8"/>
    <mergeCell ref="A1:E1"/>
    <mergeCell ref="A2:E2"/>
    <mergeCell ref="A3:E3"/>
  </mergeCells>
  <pageMargins left="0.70866141732283472" right="0" top="0.74803149606299213" bottom="0.74803149606299213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view="pageBreakPreview" topLeftCell="A4" zoomScale="120" zoomScaleSheetLayoutView="120" workbookViewId="0">
      <selection activeCell="D22" sqref="D22"/>
    </sheetView>
  </sheetViews>
  <sheetFormatPr defaultColWidth="13.85546875" defaultRowHeight="15.75" x14ac:dyDescent="0.25"/>
  <cols>
    <col min="1" max="1" width="6.5703125" style="2" customWidth="1"/>
    <col min="2" max="2" width="38.85546875" style="2" customWidth="1"/>
    <col min="3" max="16384" width="13.85546875" style="2"/>
  </cols>
  <sheetData>
    <row r="1" spans="1:8" x14ac:dyDescent="0.25">
      <c r="A1" s="168" t="s">
        <v>39</v>
      </c>
      <c r="B1" s="168"/>
      <c r="C1" s="168"/>
      <c r="D1" s="168"/>
      <c r="E1" s="168"/>
      <c r="F1" s="168"/>
      <c r="G1" s="168"/>
      <c r="H1" s="168"/>
    </row>
    <row r="2" spans="1:8" x14ac:dyDescent="0.25">
      <c r="A2" s="168" t="s">
        <v>156</v>
      </c>
      <c r="B2" s="168"/>
      <c r="C2" s="168"/>
      <c r="D2" s="168"/>
      <c r="E2" s="168"/>
      <c r="F2" s="168"/>
      <c r="G2" s="168"/>
      <c r="H2" s="168"/>
    </row>
    <row r="3" spans="1:8" x14ac:dyDescent="0.25">
      <c r="A3" s="168"/>
      <c r="B3" s="168"/>
      <c r="C3" s="168"/>
      <c r="D3" s="168"/>
      <c r="E3" s="168"/>
      <c r="F3" s="168"/>
      <c r="G3" s="168"/>
      <c r="H3" s="168"/>
    </row>
    <row r="4" spans="1:8" x14ac:dyDescent="0.25">
      <c r="A4" s="1"/>
    </row>
    <row r="5" spans="1:8" x14ac:dyDescent="0.25">
      <c r="A5" s="1"/>
    </row>
    <row r="6" spans="1:8" x14ac:dyDescent="0.25">
      <c r="A6" s="179" t="s">
        <v>40</v>
      </c>
      <c r="B6" s="179"/>
      <c r="C6" s="179"/>
      <c r="D6" s="179"/>
      <c r="E6" s="179"/>
      <c r="F6" s="179"/>
      <c r="G6" s="179"/>
      <c r="H6" s="179"/>
    </row>
    <row r="7" spans="1:8" x14ac:dyDescent="0.25">
      <c r="A7" s="179" t="s">
        <v>41</v>
      </c>
      <c r="B7" s="179"/>
      <c r="C7" s="179"/>
      <c r="D7" s="179"/>
      <c r="E7" s="179"/>
      <c r="F7" s="179"/>
      <c r="G7" s="179"/>
      <c r="H7" s="179"/>
    </row>
    <row r="8" spans="1:8" x14ac:dyDescent="0.25">
      <c r="A8" s="179" t="s">
        <v>42</v>
      </c>
      <c r="B8" s="179"/>
      <c r="C8" s="179"/>
      <c r="D8" s="179"/>
      <c r="E8" s="179"/>
      <c r="F8" s="179"/>
      <c r="G8" s="179"/>
      <c r="H8" s="179"/>
    </row>
    <row r="9" spans="1:8" x14ac:dyDescent="0.25">
      <c r="A9" s="4"/>
    </row>
    <row r="10" spans="1:8" x14ac:dyDescent="0.25">
      <c r="A10" s="13" t="s">
        <v>43</v>
      </c>
    </row>
    <row r="11" spans="1:8" ht="35.25" customHeight="1" x14ac:dyDescent="0.25">
      <c r="A11" s="195" t="s">
        <v>49</v>
      </c>
      <c r="B11" s="195" t="s">
        <v>44</v>
      </c>
      <c r="C11" s="195" t="s">
        <v>45</v>
      </c>
      <c r="D11" s="195"/>
      <c r="E11" s="195"/>
      <c r="F11" s="195" t="s">
        <v>46</v>
      </c>
      <c r="G11" s="195"/>
      <c r="H11" s="195"/>
    </row>
    <row r="12" spans="1:8" ht="47.25" x14ac:dyDescent="0.25">
      <c r="A12" s="195"/>
      <c r="B12" s="195"/>
      <c r="C12" s="5" t="s">
        <v>10</v>
      </c>
      <c r="D12" s="5" t="s">
        <v>11</v>
      </c>
      <c r="E12" s="5" t="s">
        <v>12</v>
      </c>
      <c r="F12" s="5" t="s">
        <v>10</v>
      </c>
      <c r="G12" s="5" t="s">
        <v>11</v>
      </c>
      <c r="H12" s="5" t="s">
        <v>12</v>
      </c>
    </row>
    <row r="13" spans="1:8" x14ac:dyDescent="0.2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</row>
    <row r="14" spans="1:8" ht="31.5" x14ac:dyDescent="0.25">
      <c r="A14" s="5">
        <v>1</v>
      </c>
      <c r="B14" s="6" t="s">
        <v>47</v>
      </c>
      <c r="C14" s="194"/>
      <c r="D14" s="194"/>
      <c r="E14" s="194"/>
      <c r="F14" s="194"/>
      <c r="G14" s="194"/>
      <c r="H14" s="194"/>
    </row>
    <row r="15" spans="1:8" x14ac:dyDescent="0.25">
      <c r="A15" s="5">
        <v>2</v>
      </c>
      <c r="B15" s="6" t="s">
        <v>48</v>
      </c>
      <c r="C15" s="194"/>
      <c r="D15" s="194"/>
      <c r="E15" s="194"/>
      <c r="F15" s="194"/>
      <c r="G15" s="194"/>
      <c r="H15" s="194"/>
    </row>
    <row r="16" spans="1:8" x14ac:dyDescent="0.25">
      <c r="A16" s="5">
        <v>3</v>
      </c>
      <c r="B16" s="6" t="s">
        <v>15</v>
      </c>
      <c r="C16" s="11"/>
      <c r="D16" s="11"/>
      <c r="E16" s="11"/>
      <c r="F16" s="11"/>
      <c r="G16" s="11"/>
      <c r="H16" s="11"/>
    </row>
    <row r="17" spans="1:8" x14ac:dyDescent="0.25">
      <c r="A17" s="5">
        <v>4</v>
      </c>
      <c r="B17" s="6" t="s">
        <v>28</v>
      </c>
      <c r="C17" s="11"/>
      <c r="D17" s="11"/>
      <c r="E17" s="11"/>
      <c r="F17" s="11"/>
      <c r="G17" s="11"/>
      <c r="H17" s="11"/>
    </row>
    <row r="18" spans="1:8" x14ac:dyDescent="0.25">
      <c r="A18" s="5">
        <v>5</v>
      </c>
      <c r="B18" s="6" t="s">
        <v>29</v>
      </c>
      <c r="C18" s="11"/>
      <c r="D18" s="11"/>
      <c r="E18" s="11"/>
      <c r="F18" s="11"/>
      <c r="G18" s="11"/>
      <c r="H18" s="11"/>
    </row>
    <row r="19" spans="1:8" x14ac:dyDescent="0.25">
      <c r="A19" s="5">
        <v>6</v>
      </c>
      <c r="B19" s="12" t="s">
        <v>14</v>
      </c>
      <c r="C19" s="11"/>
      <c r="D19" s="11"/>
      <c r="E19" s="11"/>
      <c r="F19" s="11"/>
      <c r="G19" s="11"/>
      <c r="H19" s="11"/>
    </row>
    <row r="20" spans="1:8" ht="31.5" x14ac:dyDescent="0.25">
      <c r="A20" s="5">
        <v>7</v>
      </c>
      <c r="B20" s="12" t="s">
        <v>16</v>
      </c>
      <c r="C20" s="11"/>
      <c r="D20" s="11"/>
      <c r="E20" s="11"/>
      <c r="F20" s="11"/>
      <c r="G20" s="11"/>
      <c r="H20" s="11"/>
    </row>
    <row r="21" spans="1:8" x14ac:dyDescent="0.25">
      <c r="A21" s="5" t="s">
        <v>50</v>
      </c>
      <c r="B21" s="12" t="s">
        <v>14</v>
      </c>
      <c r="C21" s="11"/>
      <c r="D21" s="11"/>
      <c r="E21" s="11"/>
      <c r="F21" s="11"/>
      <c r="G21" s="11"/>
      <c r="H21" s="11"/>
    </row>
    <row r="23" spans="1:8" ht="31.5" customHeight="1" x14ac:dyDescent="0.25">
      <c r="A23" s="193" t="s">
        <v>182</v>
      </c>
      <c r="B23" s="193"/>
      <c r="C23" s="193"/>
      <c r="D23" s="193"/>
      <c r="E23" s="193"/>
      <c r="F23" s="193"/>
      <c r="G23" s="193"/>
      <c r="H23" s="193"/>
    </row>
  </sheetData>
  <mergeCells count="13">
    <mergeCell ref="A1:H1"/>
    <mergeCell ref="A2:H2"/>
    <mergeCell ref="A3:H3"/>
    <mergeCell ref="A11:A12"/>
    <mergeCell ref="B11:B12"/>
    <mergeCell ref="C11:E11"/>
    <mergeCell ref="F11:H11"/>
    <mergeCell ref="A23:H23"/>
    <mergeCell ref="C15:H15"/>
    <mergeCell ref="A6:H6"/>
    <mergeCell ref="A7:H7"/>
    <mergeCell ref="A8:H8"/>
    <mergeCell ref="C14:H14"/>
  </mergeCells>
  <pageMargins left="0.70866141732283472" right="0.70866141732283472" top="0.74803149606299213" bottom="0.74803149606299213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view="pageBreakPreview" topLeftCell="A10" zoomScale="80" zoomScaleSheetLayoutView="80" workbookViewId="0">
      <selection activeCell="H30" sqref="H30"/>
    </sheetView>
  </sheetViews>
  <sheetFormatPr defaultColWidth="13.85546875" defaultRowHeight="15.75" x14ac:dyDescent="0.25"/>
  <cols>
    <col min="1" max="1" width="5.5703125" style="2" customWidth="1"/>
    <col min="2" max="2" width="20.5703125" style="2" customWidth="1"/>
    <col min="3" max="3" width="39.28515625" style="2" customWidth="1"/>
    <col min="4" max="4" width="31.85546875" style="2" customWidth="1"/>
    <col min="5" max="6" width="9.140625" style="2" customWidth="1"/>
    <col min="7" max="7" width="15" style="2" customWidth="1"/>
    <col min="8" max="8" width="6.85546875" style="2" customWidth="1"/>
    <col min="9" max="9" width="12.85546875" style="2" hidden="1" customWidth="1"/>
    <col min="10" max="11" width="13.85546875" style="2" hidden="1" customWidth="1"/>
    <col min="12" max="12" width="12.7109375" style="2" hidden="1" customWidth="1"/>
    <col min="13" max="13" width="12.5703125" style="2" customWidth="1"/>
    <col min="14" max="14" width="12" style="2" customWidth="1"/>
    <col min="15" max="15" width="13.85546875" style="2" customWidth="1"/>
    <col min="16" max="16" width="7.5703125" style="2" customWidth="1"/>
    <col min="17" max="16384" width="13.85546875" style="2"/>
  </cols>
  <sheetData>
    <row r="1" spans="1:16" x14ac:dyDescent="0.25">
      <c r="A1" s="219" t="s">
        <v>51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</row>
    <row r="2" spans="1:16" x14ac:dyDescent="0.25">
      <c r="A2" s="219" t="s">
        <v>156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</row>
    <row r="3" spans="1:16" x14ac:dyDescent="0.25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</row>
    <row r="4" spans="1:16" x14ac:dyDescent="0.25">
      <c r="A4" s="1"/>
    </row>
    <row r="5" spans="1:16" x14ac:dyDescent="0.25">
      <c r="A5" s="179" t="s">
        <v>52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</row>
    <row r="6" spans="1:16" x14ac:dyDescent="0.25">
      <c r="A6" s="179" t="s">
        <v>53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</row>
    <row r="7" spans="1:16" ht="12" customHeight="1" x14ac:dyDescent="0.3">
      <c r="A7" s="217"/>
      <c r="B7" s="217"/>
      <c r="C7" s="217"/>
      <c r="D7" s="217"/>
      <c r="E7" s="217"/>
      <c r="F7" s="217"/>
      <c r="G7" s="217"/>
      <c r="H7" s="217"/>
      <c r="I7"/>
      <c r="J7"/>
      <c r="K7"/>
      <c r="L7"/>
    </row>
    <row r="8" spans="1:16" ht="15.75" customHeight="1" x14ac:dyDescent="0.25">
      <c r="A8" s="218" t="s">
        <v>43</v>
      </c>
      <c r="B8" s="218"/>
      <c r="C8" s="218"/>
      <c r="D8" s="218"/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218"/>
    </row>
    <row r="9" spans="1:16" ht="15.75" customHeight="1" x14ac:dyDescent="0.25">
      <c r="A9" s="198" t="s">
        <v>4</v>
      </c>
      <c r="B9" s="198" t="s">
        <v>54</v>
      </c>
      <c r="C9" s="202" t="s">
        <v>55</v>
      </c>
      <c r="D9" s="198" t="s">
        <v>56</v>
      </c>
      <c r="E9" s="214" t="s">
        <v>67</v>
      </c>
      <c r="F9" s="215"/>
      <c r="G9" s="215"/>
      <c r="H9" s="216"/>
      <c r="I9" s="195" t="s">
        <v>57</v>
      </c>
      <c r="J9" s="195"/>
      <c r="K9" s="195"/>
      <c r="L9" s="195"/>
      <c r="M9" s="195"/>
      <c r="N9" s="195"/>
      <c r="O9" s="195"/>
    </row>
    <row r="10" spans="1:16" ht="78" customHeight="1" x14ac:dyDescent="0.25">
      <c r="A10" s="199"/>
      <c r="B10" s="199"/>
      <c r="C10" s="203"/>
      <c r="D10" s="199"/>
      <c r="E10" s="8" t="s">
        <v>58</v>
      </c>
      <c r="F10" s="8" t="s">
        <v>59</v>
      </c>
      <c r="G10" s="8" t="s">
        <v>60</v>
      </c>
      <c r="H10" s="8" t="s">
        <v>61</v>
      </c>
      <c r="I10" s="62" t="s">
        <v>142</v>
      </c>
      <c r="J10" s="63" t="s">
        <v>143</v>
      </c>
      <c r="K10" s="63" t="s">
        <v>144</v>
      </c>
      <c r="L10" s="63" t="s">
        <v>145</v>
      </c>
      <c r="M10" s="63" t="s">
        <v>194</v>
      </c>
      <c r="N10" s="63" t="s">
        <v>193</v>
      </c>
      <c r="O10" s="63" t="s">
        <v>192</v>
      </c>
    </row>
    <row r="11" spans="1:16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9</v>
      </c>
      <c r="M11" s="112">
        <v>10</v>
      </c>
      <c r="N11" s="112">
        <v>11</v>
      </c>
      <c r="O11" s="128"/>
    </row>
    <row r="12" spans="1:16" ht="18.75" customHeight="1" x14ac:dyDescent="0.25">
      <c r="A12" s="200">
        <v>1</v>
      </c>
      <c r="B12" s="201" t="s">
        <v>13</v>
      </c>
      <c r="C12" s="196" t="s">
        <v>203</v>
      </c>
      <c r="D12" s="87" t="s">
        <v>159</v>
      </c>
      <c r="E12" s="88"/>
      <c r="F12" s="89"/>
      <c r="G12" s="89"/>
      <c r="H12" s="88"/>
      <c r="I12" s="90">
        <f t="shared" ref="I12:O13" si="0">I14+I19</f>
        <v>460.67999999999995</v>
      </c>
      <c r="J12" s="90">
        <f t="shared" si="0"/>
        <v>702.4799999999999</v>
      </c>
      <c r="K12" s="90">
        <f t="shared" si="0"/>
        <v>440.83</v>
      </c>
      <c r="L12" s="91">
        <f t="shared" si="0"/>
        <v>295</v>
      </c>
      <c r="M12" s="90">
        <f t="shared" si="0"/>
        <v>510</v>
      </c>
      <c r="N12" s="90">
        <f t="shared" si="0"/>
        <v>510</v>
      </c>
      <c r="O12" s="90">
        <f t="shared" si="0"/>
        <v>510</v>
      </c>
    </row>
    <row r="13" spans="1:16" ht="46.5" customHeight="1" x14ac:dyDescent="0.25">
      <c r="A13" s="200"/>
      <c r="B13" s="201"/>
      <c r="C13" s="197"/>
      <c r="D13" s="92" t="s">
        <v>122</v>
      </c>
      <c r="E13" s="88"/>
      <c r="F13" s="89"/>
      <c r="G13" s="89"/>
      <c r="H13" s="88"/>
      <c r="I13" s="93">
        <f t="shared" si="0"/>
        <v>460.67999999999995</v>
      </c>
      <c r="J13" s="93">
        <f t="shared" si="0"/>
        <v>702.4799999999999</v>
      </c>
      <c r="K13" s="93">
        <f t="shared" si="0"/>
        <v>440.83</v>
      </c>
      <c r="L13" s="94">
        <f t="shared" si="0"/>
        <v>295</v>
      </c>
      <c r="M13" s="93">
        <f t="shared" si="0"/>
        <v>510</v>
      </c>
      <c r="N13" s="93">
        <f t="shared" si="0"/>
        <v>510</v>
      </c>
      <c r="O13" s="93">
        <f t="shared" si="0"/>
        <v>510</v>
      </c>
    </row>
    <row r="14" spans="1:16" x14ac:dyDescent="0.25">
      <c r="A14" s="205">
        <v>2</v>
      </c>
      <c r="B14" s="206" t="s">
        <v>15</v>
      </c>
      <c r="C14" s="207" t="s">
        <v>132</v>
      </c>
      <c r="D14" s="79" t="s">
        <v>121</v>
      </c>
      <c r="E14" s="80">
        <v>162</v>
      </c>
      <c r="F14" s="81" t="s">
        <v>138</v>
      </c>
      <c r="G14" s="81" t="s">
        <v>179</v>
      </c>
      <c r="H14" s="80">
        <v>244</v>
      </c>
      <c r="I14" s="82">
        <f>I15</f>
        <v>176.6</v>
      </c>
      <c r="J14" s="103">
        <f t="shared" ref="J14:O14" si="1">J15</f>
        <v>589.07999999999993</v>
      </c>
      <c r="K14" s="82">
        <f t="shared" si="1"/>
        <v>222.39</v>
      </c>
      <c r="L14" s="83">
        <f t="shared" si="1"/>
        <v>195</v>
      </c>
      <c r="M14" s="82">
        <f t="shared" si="1"/>
        <v>300</v>
      </c>
      <c r="N14" s="82">
        <f t="shared" si="1"/>
        <v>300</v>
      </c>
      <c r="O14" s="82">
        <f t="shared" si="1"/>
        <v>300</v>
      </c>
    </row>
    <row r="15" spans="1:16" ht="31.5" x14ac:dyDescent="0.25">
      <c r="A15" s="205"/>
      <c r="B15" s="206"/>
      <c r="C15" s="208"/>
      <c r="D15" s="84" t="s">
        <v>122</v>
      </c>
      <c r="E15" s="80">
        <v>162</v>
      </c>
      <c r="F15" s="81" t="s">
        <v>138</v>
      </c>
      <c r="G15" s="81" t="s">
        <v>179</v>
      </c>
      <c r="H15" s="80">
        <v>244</v>
      </c>
      <c r="I15" s="85">
        <v>176.6</v>
      </c>
      <c r="J15" s="104">
        <f t="shared" ref="J15:O15" si="2">SUM(J16:J18)</f>
        <v>589.07999999999993</v>
      </c>
      <c r="K15" s="85">
        <f t="shared" si="2"/>
        <v>222.39</v>
      </c>
      <c r="L15" s="86">
        <f t="shared" si="2"/>
        <v>195</v>
      </c>
      <c r="M15" s="85">
        <f t="shared" si="2"/>
        <v>300</v>
      </c>
      <c r="N15" s="85">
        <f t="shared" si="2"/>
        <v>300</v>
      </c>
      <c r="O15" s="85">
        <f t="shared" si="2"/>
        <v>300</v>
      </c>
      <c r="P15" s="151"/>
    </row>
    <row r="16" spans="1:16" ht="32.25" customHeight="1" x14ac:dyDescent="0.25">
      <c r="A16" s="134">
        <v>3</v>
      </c>
      <c r="B16" s="135" t="s">
        <v>28</v>
      </c>
      <c r="C16" s="135" t="s">
        <v>123</v>
      </c>
      <c r="D16" s="50" t="s">
        <v>122</v>
      </c>
      <c r="E16" s="43">
        <v>162</v>
      </c>
      <c r="F16" s="46" t="s">
        <v>138</v>
      </c>
      <c r="G16" s="46" t="s">
        <v>179</v>
      </c>
      <c r="H16" s="43">
        <v>244</v>
      </c>
      <c r="I16" s="49">
        <v>0</v>
      </c>
      <c r="J16" s="105">
        <v>464.28</v>
      </c>
      <c r="K16" s="115">
        <f>110.8+23.08+10-6.44</f>
        <v>137.44</v>
      </c>
      <c r="L16" s="48">
        <v>110</v>
      </c>
      <c r="M16" s="115">
        <f>200</f>
        <v>200</v>
      </c>
      <c r="N16" s="115">
        <f>200-35</f>
        <v>165</v>
      </c>
      <c r="O16" s="115">
        <f>200-35</f>
        <v>165</v>
      </c>
      <c r="P16" s="151"/>
    </row>
    <row r="17" spans="1:19" ht="45" x14ac:dyDescent="0.25">
      <c r="A17" s="45">
        <v>4</v>
      </c>
      <c r="B17" s="51" t="s">
        <v>29</v>
      </c>
      <c r="C17" s="136" t="s">
        <v>173</v>
      </c>
      <c r="D17" s="50" t="s">
        <v>122</v>
      </c>
      <c r="E17" s="43">
        <v>162</v>
      </c>
      <c r="F17" s="46" t="s">
        <v>138</v>
      </c>
      <c r="G17" s="46" t="s">
        <v>179</v>
      </c>
      <c r="H17" s="43">
        <v>244</v>
      </c>
      <c r="I17" s="49">
        <v>0</v>
      </c>
      <c r="J17" s="105">
        <v>28.05</v>
      </c>
      <c r="K17" s="49">
        <v>34.950000000000003</v>
      </c>
      <c r="L17" s="48">
        <v>35</v>
      </c>
      <c r="M17" s="115">
        <v>0</v>
      </c>
      <c r="N17" s="115">
        <v>35</v>
      </c>
      <c r="O17" s="115">
        <v>35</v>
      </c>
      <c r="P17" s="151"/>
    </row>
    <row r="18" spans="1:19" ht="31.5" customHeight="1" x14ac:dyDescent="0.25">
      <c r="A18" s="45">
        <v>5</v>
      </c>
      <c r="B18" s="51" t="s">
        <v>133</v>
      </c>
      <c r="C18" s="136" t="s">
        <v>125</v>
      </c>
      <c r="D18" s="50" t="s">
        <v>122</v>
      </c>
      <c r="E18" s="43">
        <v>162</v>
      </c>
      <c r="F18" s="46" t="s">
        <v>138</v>
      </c>
      <c r="G18" s="46" t="s">
        <v>179</v>
      </c>
      <c r="H18" s="43">
        <v>244</v>
      </c>
      <c r="I18" s="48">
        <v>165.92</v>
      </c>
      <c r="J18" s="105">
        <v>96.75</v>
      </c>
      <c r="K18" s="48">
        <v>50</v>
      </c>
      <c r="L18" s="48">
        <v>50</v>
      </c>
      <c r="M18" s="115">
        <v>100</v>
      </c>
      <c r="N18" s="115">
        <v>100</v>
      </c>
      <c r="O18" s="115">
        <v>100</v>
      </c>
      <c r="P18" s="152"/>
    </row>
    <row r="19" spans="1:19" ht="15.75" customHeight="1" x14ac:dyDescent="0.25">
      <c r="A19" s="210">
        <v>7</v>
      </c>
      <c r="B19" s="212" t="s">
        <v>134</v>
      </c>
      <c r="C19" s="207" t="s">
        <v>135</v>
      </c>
      <c r="D19" s="79" t="s">
        <v>121</v>
      </c>
      <c r="E19" s="80">
        <v>162</v>
      </c>
      <c r="F19" s="81" t="s">
        <v>139</v>
      </c>
      <c r="G19" s="80">
        <v>1220044410</v>
      </c>
      <c r="H19" s="80">
        <v>244</v>
      </c>
      <c r="I19" s="82">
        <f>I20</f>
        <v>284.08</v>
      </c>
      <c r="J19" s="103">
        <f t="shared" ref="J19:O19" si="3">J20</f>
        <v>113.4</v>
      </c>
      <c r="K19" s="82">
        <f t="shared" si="3"/>
        <v>218.44</v>
      </c>
      <c r="L19" s="83">
        <f t="shared" si="3"/>
        <v>100</v>
      </c>
      <c r="M19" s="82">
        <f t="shared" si="3"/>
        <v>210</v>
      </c>
      <c r="N19" s="82">
        <f t="shared" si="3"/>
        <v>210</v>
      </c>
      <c r="O19" s="82">
        <f t="shared" si="3"/>
        <v>210</v>
      </c>
    </row>
    <row r="20" spans="1:19" ht="31.5" x14ac:dyDescent="0.25">
      <c r="A20" s="211"/>
      <c r="B20" s="213"/>
      <c r="C20" s="209"/>
      <c r="D20" s="84" t="s">
        <v>122</v>
      </c>
      <c r="E20" s="80">
        <v>162</v>
      </c>
      <c r="F20" s="81" t="s">
        <v>139</v>
      </c>
      <c r="G20" s="80">
        <v>1220044410</v>
      </c>
      <c r="H20" s="80">
        <v>244</v>
      </c>
      <c r="I20" s="85">
        <f t="shared" ref="I20:O20" si="4">SUM(I21:I22)</f>
        <v>284.08</v>
      </c>
      <c r="J20" s="104">
        <f t="shared" si="4"/>
        <v>113.4</v>
      </c>
      <c r="K20" s="85">
        <f t="shared" si="4"/>
        <v>218.44</v>
      </c>
      <c r="L20" s="86">
        <f t="shared" si="4"/>
        <v>100</v>
      </c>
      <c r="M20" s="85">
        <f t="shared" si="4"/>
        <v>210</v>
      </c>
      <c r="N20" s="85">
        <f t="shared" si="4"/>
        <v>210</v>
      </c>
      <c r="O20" s="85">
        <f t="shared" si="4"/>
        <v>210</v>
      </c>
    </row>
    <row r="21" spans="1:19" s="137" customFormat="1" ht="21.75" customHeight="1" x14ac:dyDescent="0.25">
      <c r="A21" s="134">
        <v>8</v>
      </c>
      <c r="B21" s="135" t="s">
        <v>136</v>
      </c>
      <c r="C21" s="136" t="s">
        <v>126</v>
      </c>
      <c r="D21" s="50" t="s">
        <v>122</v>
      </c>
      <c r="E21" s="43">
        <v>162</v>
      </c>
      <c r="F21" s="46" t="s">
        <v>139</v>
      </c>
      <c r="G21" s="43">
        <v>1220044410</v>
      </c>
      <c r="H21" s="43">
        <v>244</v>
      </c>
      <c r="I21" s="48">
        <v>220</v>
      </c>
      <c r="J21" s="106">
        <v>102</v>
      </c>
      <c r="K21" s="115">
        <f>60+112+6.44</f>
        <v>178.44</v>
      </c>
      <c r="L21" s="48">
        <v>60</v>
      </c>
      <c r="M21" s="115">
        <v>110</v>
      </c>
      <c r="N21" s="115">
        <v>110</v>
      </c>
      <c r="O21" s="115">
        <v>110</v>
      </c>
    </row>
    <row r="22" spans="1:19" ht="33" customHeight="1" x14ac:dyDescent="0.25">
      <c r="A22" s="45">
        <v>9</v>
      </c>
      <c r="B22" s="51" t="s">
        <v>137</v>
      </c>
      <c r="C22" s="52" t="s">
        <v>125</v>
      </c>
      <c r="D22" s="50" t="s">
        <v>122</v>
      </c>
      <c r="E22" s="43">
        <v>162</v>
      </c>
      <c r="F22" s="46" t="s">
        <v>139</v>
      </c>
      <c r="G22" s="43">
        <v>1220044410</v>
      </c>
      <c r="H22" s="43">
        <v>244</v>
      </c>
      <c r="I22" s="47">
        <v>64.08</v>
      </c>
      <c r="J22" s="105">
        <v>11.4</v>
      </c>
      <c r="K22" s="48">
        <v>40</v>
      </c>
      <c r="L22" s="48">
        <v>40</v>
      </c>
      <c r="M22" s="115">
        <v>100</v>
      </c>
      <c r="N22" s="115">
        <v>100</v>
      </c>
      <c r="O22" s="115">
        <v>100</v>
      </c>
      <c r="R22" s="156"/>
      <c r="S22" s="156"/>
    </row>
    <row r="23" spans="1:19" x14ac:dyDescent="0.25">
      <c r="A23" s="3"/>
      <c r="R23" s="156"/>
      <c r="S23" s="156"/>
    </row>
    <row r="24" spans="1:19" ht="16.5" customHeight="1" x14ac:dyDescent="0.25">
      <c r="A24" s="204" t="s">
        <v>66</v>
      </c>
      <c r="B24" s="204"/>
      <c r="C24" s="204"/>
      <c r="D24" s="204"/>
      <c r="E24" s="204"/>
      <c r="F24" s="204"/>
      <c r="G24" s="204"/>
      <c r="H24" s="204"/>
      <c r="I24" s="204"/>
      <c r="J24" s="204"/>
      <c r="K24" s="204"/>
      <c r="L24" s="204"/>
    </row>
    <row r="25" spans="1:19" ht="46.5" customHeight="1" x14ac:dyDescent="0.25">
      <c r="A25" s="204" t="s">
        <v>64</v>
      </c>
      <c r="B25" s="204"/>
      <c r="C25" s="204"/>
      <c r="D25" s="204"/>
      <c r="E25" s="204"/>
      <c r="F25" s="204"/>
      <c r="G25" s="204"/>
      <c r="H25" s="204"/>
      <c r="I25" s="204"/>
      <c r="J25" s="204"/>
      <c r="K25" s="204"/>
      <c r="L25" s="204"/>
    </row>
    <row r="26" spans="1:19" ht="18.75" x14ac:dyDescent="0.25">
      <c r="A26" s="153" t="s">
        <v>65</v>
      </c>
      <c r="B26" s="153"/>
      <c r="C26" s="153"/>
      <c r="D26" s="153"/>
      <c r="E26" s="153"/>
      <c r="F26" s="153"/>
      <c r="G26" s="153"/>
      <c r="H26" s="153"/>
      <c r="I26" s="153"/>
      <c r="J26" s="153"/>
      <c r="K26" s="153"/>
      <c r="L26" s="153"/>
    </row>
    <row r="27" spans="1:19" x14ac:dyDescent="0.25">
      <c r="A27" s="20"/>
      <c r="B27"/>
      <c r="C27"/>
      <c r="D27"/>
      <c r="E27"/>
      <c r="F27"/>
      <c r="G27"/>
      <c r="H27"/>
      <c r="I27"/>
      <c r="J27"/>
      <c r="K27"/>
      <c r="L27"/>
    </row>
    <row r="28" spans="1:19" x14ac:dyDescent="0.25">
      <c r="A28" s="20"/>
      <c r="B28"/>
      <c r="C28"/>
      <c r="D28"/>
      <c r="E28"/>
      <c r="F28"/>
      <c r="G28"/>
      <c r="H28"/>
      <c r="I28"/>
      <c r="J28"/>
      <c r="K28"/>
      <c r="L28"/>
    </row>
    <row r="29" spans="1:19" x14ac:dyDescent="0.25">
      <c r="A29" s="20"/>
      <c r="B29"/>
      <c r="C29"/>
      <c r="D29"/>
      <c r="E29"/>
      <c r="F29"/>
      <c r="G29"/>
      <c r="H29"/>
      <c r="I29"/>
      <c r="J29"/>
      <c r="K29"/>
      <c r="L29"/>
    </row>
  </sheetData>
  <mergeCells count="24">
    <mergeCell ref="A1:N1"/>
    <mergeCell ref="A2:N2"/>
    <mergeCell ref="A5:N5"/>
    <mergeCell ref="A3:M3"/>
    <mergeCell ref="A6:O6"/>
    <mergeCell ref="D9:D10"/>
    <mergeCell ref="E9:H9"/>
    <mergeCell ref="A7:H7"/>
    <mergeCell ref="I9:O9"/>
    <mergeCell ref="A8:O8"/>
    <mergeCell ref="A25:L25"/>
    <mergeCell ref="A14:A15"/>
    <mergeCell ref="B14:B15"/>
    <mergeCell ref="C14:C15"/>
    <mergeCell ref="A24:L24"/>
    <mergeCell ref="C19:C20"/>
    <mergeCell ref="A19:A20"/>
    <mergeCell ref="B19:B20"/>
    <mergeCell ref="C12:C13"/>
    <mergeCell ref="A9:A10"/>
    <mergeCell ref="A12:A13"/>
    <mergeCell ref="B12:B13"/>
    <mergeCell ref="B9:B10"/>
    <mergeCell ref="C9:C10"/>
  </mergeCells>
  <printOptions horizontalCentered="1" verticalCentered="1"/>
  <pageMargins left="0.59055118110236227" right="0.19685039370078741" top="0.39370078740157483" bottom="0.39370078740157483" header="0" footer="0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view="pageBreakPreview" zoomScale="120" zoomScaleSheetLayoutView="120" workbookViewId="0">
      <selection activeCell="C24" sqref="C24"/>
    </sheetView>
  </sheetViews>
  <sheetFormatPr defaultColWidth="13.85546875" defaultRowHeight="15.75" x14ac:dyDescent="0.25"/>
  <cols>
    <col min="1" max="1" width="4.85546875" style="2" customWidth="1"/>
    <col min="2" max="2" width="42.7109375" style="2" customWidth="1"/>
    <col min="3" max="3" width="13.5703125" style="2" customWidth="1"/>
    <col min="4" max="4" width="15.140625" style="2" customWidth="1"/>
    <col min="5" max="5" width="14.140625" style="2" customWidth="1"/>
    <col min="6" max="6" width="13.85546875" style="2" customWidth="1"/>
    <col min="7" max="7" width="20.140625" style="2" customWidth="1"/>
    <col min="8" max="16384" width="13.85546875" style="2"/>
  </cols>
  <sheetData>
    <row r="1" spans="1:7" x14ac:dyDescent="0.25">
      <c r="A1" s="219" t="s">
        <v>68</v>
      </c>
      <c r="B1" s="219"/>
      <c r="C1" s="219"/>
      <c r="D1" s="219"/>
      <c r="E1" s="219"/>
      <c r="F1" s="219"/>
      <c r="G1" s="219"/>
    </row>
    <row r="2" spans="1:7" x14ac:dyDescent="0.25">
      <c r="A2" s="219" t="s">
        <v>156</v>
      </c>
      <c r="B2" s="219"/>
      <c r="C2" s="219"/>
      <c r="D2" s="219"/>
      <c r="E2" s="219"/>
      <c r="F2" s="219"/>
      <c r="G2" s="219"/>
    </row>
    <row r="3" spans="1:7" x14ac:dyDescent="0.25">
      <c r="A3" s="220"/>
      <c r="B3" s="220"/>
      <c r="C3" s="220"/>
      <c r="D3" s="220"/>
      <c r="E3" s="220"/>
      <c r="F3" s="220"/>
      <c r="G3" s="220"/>
    </row>
    <row r="4" spans="1:7" x14ac:dyDescent="0.25">
      <c r="A4" s="1"/>
    </row>
    <row r="5" spans="1:7" x14ac:dyDescent="0.25">
      <c r="A5" s="1"/>
    </row>
    <row r="6" spans="1:7" x14ac:dyDescent="0.25">
      <c r="A6" s="222" t="s">
        <v>18</v>
      </c>
      <c r="B6" s="222"/>
      <c r="C6" s="222"/>
      <c r="D6" s="222"/>
      <c r="E6" s="222"/>
      <c r="F6" s="222"/>
      <c r="G6" s="222"/>
    </row>
    <row r="7" spans="1:7" x14ac:dyDescent="0.25">
      <c r="A7" s="222" t="s">
        <v>195</v>
      </c>
      <c r="B7" s="222"/>
      <c r="C7" s="222"/>
      <c r="D7" s="222"/>
      <c r="E7" s="222"/>
      <c r="F7" s="222"/>
      <c r="G7" s="222"/>
    </row>
    <row r="8" spans="1:7" x14ac:dyDescent="0.25">
      <c r="A8" s="222" t="s">
        <v>70</v>
      </c>
      <c r="B8" s="222"/>
      <c r="C8" s="222"/>
      <c r="D8" s="222"/>
      <c r="E8" s="222"/>
      <c r="F8" s="222"/>
      <c r="G8" s="222"/>
    </row>
    <row r="9" spans="1:7" x14ac:dyDescent="0.25">
      <c r="A9" s="21"/>
    </row>
    <row r="10" spans="1:7" x14ac:dyDescent="0.25">
      <c r="A10" s="223" t="s">
        <v>43</v>
      </c>
      <c r="B10" s="223"/>
      <c r="C10" s="223"/>
      <c r="D10" s="223"/>
      <c r="E10" s="223"/>
      <c r="F10" s="223"/>
      <c r="G10" s="223"/>
    </row>
    <row r="11" spans="1:7" ht="17.25" customHeight="1" x14ac:dyDescent="0.25">
      <c r="A11" s="224" t="s">
        <v>4</v>
      </c>
      <c r="B11" s="224" t="s">
        <v>71</v>
      </c>
      <c r="C11" s="224" t="s">
        <v>78</v>
      </c>
      <c r="D11" s="224"/>
      <c r="E11" s="224"/>
      <c r="F11" s="224"/>
      <c r="G11" s="224"/>
    </row>
    <row r="12" spans="1:7" ht="15.75" customHeight="1" x14ac:dyDescent="0.25">
      <c r="A12" s="224"/>
      <c r="B12" s="224"/>
      <c r="C12" s="224" t="s">
        <v>63</v>
      </c>
      <c r="D12" s="224" t="s">
        <v>62</v>
      </c>
      <c r="E12" s="224"/>
      <c r="F12" s="224"/>
      <c r="G12" s="224"/>
    </row>
    <row r="13" spans="1:7" ht="31.5" x14ac:dyDescent="0.25">
      <c r="A13" s="224"/>
      <c r="B13" s="224"/>
      <c r="C13" s="224"/>
      <c r="D13" s="23" t="s">
        <v>72</v>
      </c>
      <c r="E13" s="23" t="s">
        <v>73</v>
      </c>
      <c r="F13" s="23" t="s">
        <v>74</v>
      </c>
      <c r="G13" s="23" t="s">
        <v>75</v>
      </c>
    </row>
    <row r="14" spans="1:7" x14ac:dyDescent="0.25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</row>
    <row r="15" spans="1:7" x14ac:dyDescent="0.25">
      <c r="A15" s="16">
        <v>1</v>
      </c>
      <c r="B15" s="12" t="s">
        <v>76</v>
      </c>
      <c r="C15" s="65">
        <v>0</v>
      </c>
      <c r="D15" s="65">
        <v>0</v>
      </c>
      <c r="E15" s="65">
        <v>0</v>
      </c>
      <c r="F15" s="65">
        <v>0</v>
      </c>
      <c r="G15" s="65">
        <v>0</v>
      </c>
    </row>
    <row r="16" spans="1:7" x14ac:dyDescent="0.25">
      <c r="A16" s="16">
        <v>2</v>
      </c>
      <c r="B16" s="12" t="s">
        <v>122</v>
      </c>
      <c r="C16" s="65">
        <v>0</v>
      </c>
      <c r="D16" s="65">
        <v>0</v>
      </c>
      <c r="E16" s="65">
        <v>0</v>
      </c>
      <c r="F16" s="65">
        <v>0</v>
      </c>
      <c r="G16" s="65">
        <v>0</v>
      </c>
    </row>
    <row r="17" spans="1:17" x14ac:dyDescent="0.25">
      <c r="A17" s="17"/>
      <c r="B17" s="19"/>
      <c r="C17" s="18"/>
      <c r="D17" s="18"/>
      <c r="E17" s="18"/>
      <c r="F17" s="18"/>
      <c r="G17" s="18"/>
    </row>
    <row r="18" spans="1:17" ht="31.5" customHeight="1" x14ac:dyDescent="0.25">
      <c r="A18" s="225" t="s">
        <v>202</v>
      </c>
      <c r="B18" s="225"/>
      <c r="C18" s="225"/>
      <c r="D18" s="225"/>
      <c r="E18" s="225"/>
      <c r="F18" s="225"/>
      <c r="G18" s="225"/>
      <c r="H18" s="57"/>
      <c r="I18" s="57"/>
      <c r="J18" s="57"/>
      <c r="K18" s="57"/>
      <c r="L18" s="57"/>
      <c r="M18" s="57"/>
      <c r="N18" s="57"/>
      <c r="O18" s="57"/>
      <c r="P18" s="57"/>
      <c r="Q18" s="57"/>
    </row>
    <row r="19" spans="1:17" x14ac:dyDescent="0.25">
      <c r="A19" s="221"/>
      <c r="B19" s="221"/>
      <c r="C19" s="221"/>
      <c r="D19" s="221"/>
      <c r="E19" s="221"/>
      <c r="F19" s="221"/>
      <c r="G19" s="221"/>
      <c r="H19" s="56"/>
      <c r="I19" s="56"/>
      <c r="J19" s="56"/>
      <c r="K19" s="56"/>
      <c r="L19" s="56"/>
      <c r="M19" s="56"/>
      <c r="N19" s="56"/>
      <c r="O19" s="56"/>
      <c r="P19" s="56"/>
      <c r="Q19" s="56"/>
    </row>
  </sheetData>
  <mergeCells count="14">
    <mergeCell ref="A19:G19"/>
    <mergeCell ref="A8:G8"/>
    <mergeCell ref="A1:G1"/>
    <mergeCell ref="A2:G2"/>
    <mergeCell ref="A3:G3"/>
    <mergeCell ref="A6:G6"/>
    <mergeCell ref="A7:G7"/>
    <mergeCell ref="A10:G10"/>
    <mergeCell ref="A11:A13"/>
    <mergeCell ref="B11:B13"/>
    <mergeCell ref="C11:G11"/>
    <mergeCell ref="C12:C13"/>
    <mergeCell ref="D12:G12"/>
    <mergeCell ref="A18:G18"/>
  </mergeCells>
  <pageMargins left="0.78740157480314965" right="0.31496062992125984" top="0.74803149606299213" bottom="0.74803149606299213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view="pageBreakPreview" zoomScaleSheetLayoutView="100" workbookViewId="0">
      <selection activeCell="D12" sqref="D12:G12"/>
    </sheetView>
  </sheetViews>
  <sheetFormatPr defaultColWidth="13.85546875" defaultRowHeight="15.75" x14ac:dyDescent="0.25"/>
  <cols>
    <col min="1" max="1" width="4.85546875" style="157" customWidth="1"/>
    <col min="2" max="2" width="23.42578125" style="157" bestFit="1" customWidth="1"/>
    <col min="3" max="3" width="6" style="157" bestFit="1" customWidth="1"/>
    <col min="4" max="4" width="8.28515625" style="157" bestFit="1" customWidth="1"/>
    <col min="5" max="5" width="8.42578125" style="157" bestFit="1" customWidth="1"/>
    <col min="6" max="6" width="12.85546875" style="157" bestFit="1" customWidth="1"/>
    <col min="7" max="7" width="11.28515625" style="157" bestFit="1" customWidth="1"/>
    <col min="8" max="8" width="6" style="157" bestFit="1" customWidth="1"/>
    <col min="9" max="10" width="8.28515625" style="157" bestFit="1" customWidth="1"/>
    <col min="11" max="11" width="12.85546875" style="157" bestFit="1" customWidth="1"/>
    <col min="12" max="12" width="12.28515625" style="157" bestFit="1" customWidth="1"/>
    <col min="13" max="13" width="6" style="157" bestFit="1" customWidth="1"/>
    <col min="14" max="14" width="8.28515625" style="157" bestFit="1" customWidth="1"/>
    <col min="15" max="15" width="8.42578125" style="157" bestFit="1" customWidth="1"/>
    <col min="16" max="16" width="12.85546875" style="157" bestFit="1" customWidth="1"/>
    <col min="17" max="16384" width="13.85546875" style="157"/>
  </cols>
  <sheetData>
    <row r="1" spans="1:17" x14ac:dyDescent="0.25">
      <c r="A1" s="219" t="s">
        <v>77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</row>
    <row r="2" spans="1:17" x14ac:dyDescent="0.25">
      <c r="A2" s="219" t="s">
        <v>156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</row>
    <row r="3" spans="1:17" x14ac:dyDescent="0.25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</row>
    <row r="4" spans="1:17" x14ac:dyDescent="0.25">
      <c r="A4" s="158"/>
    </row>
    <row r="5" spans="1:17" x14ac:dyDescent="0.25">
      <c r="A5" s="158"/>
    </row>
    <row r="6" spans="1:17" x14ac:dyDescent="0.25">
      <c r="A6" s="227" t="s">
        <v>18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</row>
    <row r="7" spans="1:17" x14ac:dyDescent="0.25">
      <c r="A7" s="227" t="s">
        <v>69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</row>
    <row r="8" spans="1:17" x14ac:dyDescent="0.25">
      <c r="A8" s="227" t="s">
        <v>70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</row>
    <row r="9" spans="1:17" x14ac:dyDescent="0.25">
      <c r="A9" s="159"/>
    </row>
    <row r="10" spans="1:17" x14ac:dyDescent="0.25">
      <c r="A10" s="228" t="s">
        <v>43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</row>
    <row r="11" spans="1:17" s="160" customFormat="1" ht="17.25" customHeight="1" x14ac:dyDescent="0.25">
      <c r="A11" s="229" t="s">
        <v>4</v>
      </c>
      <c r="B11" s="229" t="s">
        <v>71</v>
      </c>
      <c r="C11" s="229" t="s">
        <v>160</v>
      </c>
      <c r="D11" s="229"/>
      <c r="E11" s="229"/>
      <c r="F11" s="229"/>
      <c r="G11" s="229"/>
      <c r="H11" s="229" t="s">
        <v>180</v>
      </c>
      <c r="I11" s="229"/>
      <c r="J11" s="229"/>
      <c r="K11" s="229"/>
      <c r="L11" s="229"/>
      <c r="M11" s="229" t="s">
        <v>196</v>
      </c>
      <c r="N11" s="229"/>
      <c r="O11" s="229"/>
      <c r="P11" s="229"/>
      <c r="Q11" s="229"/>
    </row>
    <row r="12" spans="1:17" s="160" customFormat="1" ht="15" x14ac:dyDescent="0.25">
      <c r="A12" s="229"/>
      <c r="B12" s="229"/>
      <c r="C12" s="229" t="s">
        <v>63</v>
      </c>
      <c r="D12" s="229" t="s">
        <v>62</v>
      </c>
      <c r="E12" s="229"/>
      <c r="F12" s="229"/>
      <c r="G12" s="229"/>
      <c r="H12" s="229" t="s">
        <v>63</v>
      </c>
      <c r="I12" s="229" t="s">
        <v>62</v>
      </c>
      <c r="J12" s="229"/>
      <c r="K12" s="229"/>
      <c r="L12" s="229"/>
      <c r="M12" s="229" t="s">
        <v>63</v>
      </c>
      <c r="N12" s="229" t="s">
        <v>62</v>
      </c>
      <c r="O12" s="229"/>
      <c r="P12" s="229"/>
      <c r="Q12" s="229"/>
    </row>
    <row r="13" spans="1:17" s="160" customFormat="1" ht="45" x14ac:dyDescent="0.25">
      <c r="A13" s="229"/>
      <c r="B13" s="229"/>
      <c r="C13" s="229"/>
      <c r="D13" s="107" t="s">
        <v>72</v>
      </c>
      <c r="E13" s="107" t="s">
        <v>73</v>
      </c>
      <c r="F13" s="107" t="s">
        <v>74</v>
      </c>
      <c r="G13" s="107" t="s">
        <v>75</v>
      </c>
      <c r="H13" s="229"/>
      <c r="I13" s="107" t="s">
        <v>72</v>
      </c>
      <c r="J13" s="107" t="s">
        <v>73</v>
      </c>
      <c r="K13" s="107" t="s">
        <v>74</v>
      </c>
      <c r="L13" s="107" t="s">
        <v>75</v>
      </c>
      <c r="M13" s="229"/>
      <c r="N13" s="107" t="s">
        <v>72</v>
      </c>
      <c r="O13" s="107" t="s">
        <v>73</v>
      </c>
      <c r="P13" s="107" t="s">
        <v>74</v>
      </c>
      <c r="Q13" s="107" t="s">
        <v>75</v>
      </c>
    </row>
    <row r="14" spans="1:17" s="160" customFormat="1" ht="15" x14ac:dyDescent="0.25">
      <c r="A14" s="161">
        <v>1</v>
      </c>
      <c r="B14" s="161">
        <v>2</v>
      </c>
      <c r="C14" s="161">
        <v>3</v>
      </c>
      <c r="D14" s="161">
        <v>4</v>
      </c>
      <c r="E14" s="161">
        <v>5</v>
      </c>
      <c r="F14" s="161">
        <v>6</v>
      </c>
      <c r="G14" s="161">
        <v>7</v>
      </c>
      <c r="H14" s="161">
        <v>8</v>
      </c>
      <c r="I14" s="161">
        <v>9</v>
      </c>
      <c r="J14" s="161">
        <v>10</v>
      </c>
      <c r="K14" s="161">
        <v>11</v>
      </c>
      <c r="L14" s="161">
        <v>12</v>
      </c>
      <c r="M14" s="161">
        <v>13</v>
      </c>
      <c r="N14" s="161">
        <v>14</v>
      </c>
      <c r="O14" s="161">
        <v>15</v>
      </c>
      <c r="P14" s="161">
        <v>16</v>
      </c>
      <c r="Q14" s="161">
        <v>17</v>
      </c>
    </row>
    <row r="15" spans="1:17" s="160" customFormat="1" ht="15" x14ac:dyDescent="0.25">
      <c r="A15" s="107">
        <v>1</v>
      </c>
      <c r="B15" s="162" t="s">
        <v>76</v>
      </c>
      <c r="C15" s="109">
        <v>0</v>
      </c>
      <c r="D15" s="109">
        <v>0</v>
      </c>
      <c r="E15" s="109">
        <v>0</v>
      </c>
      <c r="F15" s="109">
        <v>0</v>
      </c>
      <c r="G15" s="109">
        <v>0</v>
      </c>
      <c r="H15" s="109">
        <v>0</v>
      </c>
      <c r="I15" s="109">
        <v>0</v>
      </c>
      <c r="J15" s="109">
        <v>0</v>
      </c>
      <c r="K15" s="109">
        <v>0</v>
      </c>
      <c r="L15" s="109">
        <v>0</v>
      </c>
      <c r="M15" s="109">
        <v>0</v>
      </c>
      <c r="N15" s="109">
        <v>0</v>
      </c>
      <c r="O15" s="109">
        <v>0</v>
      </c>
      <c r="P15" s="109">
        <v>0</v>
      </c>
      <c r="Q15" s="109">
        <v>0</v>
      </c>
    </row>
    <row r="16" spans="1:17" s="160" customFormat="1" ht="30" x14ac:dyDescent="0.25">
      <c r="A16" s="107">
        <v>2</v>
      </c>
      <c r="B16" s="162" t="s">
        <v>122</v>
      </c>
      <c r="C16" s="109">
        <v>0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</row>
    <row r="17" spans="1:17" x14ac:dyDescent="0.25">
      <c r="A17" s="163"/>
      <c r="B17" s="164"/>
      <c r="C17" s="165"/>
      <c r="D17" s="165"/>
      <c r="E17" s="165"/>
      <c r="F17" s="165"/>
      <c r="G17" s="165"/>
      <c r="H17" s="165"/>
    </row>
    <row r="18" spans="1:17" x14ac:dyDescent="0.25">
      <c r="A18" s="226" t="s">
        <v>205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</row>
  </sheetData>
  <mergeCells count="19">
    <mergeCell ref="M11:Q11"/>
    <mergeCell ref="M12:M13"/>
    <mergeCell ref="N12:Q12"/>
    <mergeCell ref="A18:Q18"/>
    <mergeCell ref="A1:Q1"/>
    <mergeCell ref="A2:Q2"/>
    <mergeCell ref="A6:Q6"/>
    <mergeCell ref="A7:Q7"/>
    <mergeCell ref="A8:Q8"/>
    <mergeCell ref="A10:Q10"/>
    <mergeCell ref="A3:L3"/>
    <mergeCell ref="A11:A13"/>
    <mergeCell ref="B11:B13"/>
    <mergeCell ref="C11:G11"/>
    <mergeCell ref="H11:L11"/>
    <mergeCell ref="C12:C13"/>
    <mergeCell ref="D12:G12"/>
    <mergeCell ref="H12:H13"/>
    <mergeCell ref="I12:L12"/>
  </mergeCells>
  <pageMargins left="0.31496062992125984" right="0.31496062992125984" top="0.74803149606299213" bottom="0.74803149606299213" header="0" footer="0"/>
  <pageSetup paperSize="9" scale="8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view="pageBreakPreview" topLeftCell="A4" zoomScaleSheetLayoutView="100" workbookViewId="0">
      <selection activeCell="B14" sqref="B14"/>
    </sheetView>
  </sheetViews>
  <sheetFormatPr defaultColWidth="13.85546875" defaultRowHeight="15.75" x14ac:dyDescent="0.25"/>
  <cols>
    <col min="1" max="1" width="4.28515625" style="55" customWidth="1"/>
    <col min="2" max="2" width="75.140625" style="2" customWidth="1"/>
    <col min="3" max="3" width="11.140625" style="2" customWidth="1"/>
    <col min="4" max="5" width="13.85546875" style="2" hidden="1" customWidth="1"/>
    <col min="6" max="6" width="14.7109375" style="2" hidden="1" customWidth="1"/>
    <col min="7" max="7" width="12.5703125" style="2" customWidth="1"/>
    <col min="8" max="8" width="13" style="2" customWidth="1"/>
    <col min="9" max="16384" width="13.85546875" style="2"/>
  </cols>
  <sheetData>
    <row r="1" spans="1:9" ht="14.25" customHeight="1" x14ac:dyDescent="0.25">
      <c r="A1" s="219" t="s">
        <v>91</v>
      </c>
      <c r="B1" s="219"/>
      <c r="C1" s="219"/>
      <c r="D1" s="219"/>
      <c r="E1" s="219"/>
      <c r="F1" s="219"/>
      <c r="G1" s="219"/>
      <c r="H1" s="219"/>
      <c r="I1" s="219"/>
    </row>
    <row r="2" spans="1:9" x14ac:dyDescent="0.25">
      <c r="A2" s="219" t="s">
        <v>156</v>
      </c>
      <c r="B2" s="219"/>
      <c r="C2" s="219"/>
      <c r="D2" s="219"/>
      <c r="E2" s="219"/>
      <c r="F2" s="219"/>
      <c r="G2" s="219"/>
      <c r="H2" s="219"/>
      <c r="I2" s="219"/>
    </row>
    <row r="3" spans="1:9" ht="15" customHeight="1" x14ac:dyDescent="0.25">
      <c r="A3" s="59"/>
      <c r="B3" s="22"/>
      <c r="C3" s="22"/>
      <c r="D3" s="22"/>
      <c r="E3" s="22"/>
      <c r="F3" s="22"/>
      <c r="G3" s="22"/>
      <c r="H3" s="22"/>
    </row>
    <row r="4" spans="1:9" x14ac:dyDescent="0.25">
      <c r="A4" s="179" t="s">
        <v>52</v>
      </c>
      <c r="B4" s="179"/>
      <c r="C4" s="179"/>
      <c r="D4" s="179"/>
      <c r="E4" s="179"/>
      <c r="F4" s="179"/>
      <c r="G4" s="179"/>
      <c r="H4" s="179"/>
      <c r="I4" s="179"/>
    </row>
    <row r="5" spans="1:9" x14ac:dyDescent="0.25">
      <c r="A5" s="179" t="s">
        <v>79</v>
      </c>
      <c r="B5" s="179"/>
      <c r="C5" s="179"/>
      <c r="D5" s="179"/>
      <c r="E5" s="179"/>
      <c r="F5" s="179"/>
      <c r="G5" s="179"/>
      <c r="H5" s="179"/>
      <c r="I5" s="179"/>
    </row>
    <row r="6" spans="1:9" x14ac:dyDescent="0.25">
      <c r="A6" s="179" t="s">
        <v>80</v>
      </c>
      <c r="B6" s="179"/>
      <c r="C6" s="179"/>
      <c r="D6" s="179"/>
      <c r="E6" s="179"/>
      <c r="F6" s="179"/>
      <c r="G6" s="179"/>
      <c r="H6" s="179"/>
      <c r="I6" s="179"/>
    </row>
    <row r="7" spans="1:9" x14ac:dyDescent="0.25">
      <c r="A7" s="53"/>
      <c r="G7" s="13"/>
      <c r="H7" s="13"/>
    </row>
    <row r="8" spans="1:9" x14ac:dyDescent="0.25">
      <c r="A8" s="218" t="s">
        <v>43</v>
      </c>
      <c r="B8" s="218"/>
      <c r="C8" s="218"/>
      <c r="D8" s="218"/>
      <c r="E8" s="218"/>
      <c r="F8" s="218"/>
      <c r="G8" s="218"/>
      <c r="H8" s="218"/>
      <c r="I8" s="218"/>
    </row>
    <row r="9" spans="1:9" ht="14.25" customHeight="1" x14ac:dyDescent="0.25">
      <c r="A9" s="198" t="s">
        <v>4</v>
      </c>
      <c r="B9" s="198" t="s">
        <v>81</v>
      </c>
      <c r="C9" s="231" t="s">
        <v>82</v>
      </c>
      <c r="D9" s="231"/>
      <c r="E9" s="231"/>
      <c r="F9" s="231"/>
      <c r="G9" s="231"/>
      <c r="H9" s="231"/>
      <c r="I9" s="231"/>
    </row>
    <row r="10" spans="1:9" ht="15.75" customHeight="1" x14ac:dyDescent="0.25">
      <c r="A10" s="230"/>
      <c r="B10" s="230"/>
      <c r="C10" s="230" t="s">
        <v>63</v>
      </c>
      <c r="D10" s="231" t="s">
        <v>83</v>
      </c>
      <c r="E10" s="231"/>
      <c r="F10" s="231"/>
      <c r="G10" s="231"/>
      <c r="H10" s="231"/>
      <c r="I10" s="231"/>
    </row>
    <row r="11" spans="1:9" ht="61.5" customHeight="1" x14ac:dyDescent="0.25">
      <c r="A11" s="199"/>
      <c r="B11" s="199"/>
      <c r="C11" s="199"/>
      <c r="D11" s="77" t="s">
        <v>146</v>
      </c>
      <c r="E11" s="78" t="s">
        <v>143</v>
      </c>
      <c r="F11" s="78" t="s">
        <v>144</v>
      </c>
      <c r="G11" s="78" t="s">
        <v>194</v>
      </c>
      <c r="H11" s="78" t="s">
        <v>193</v>
      </c>
      <c r="I11" s="78" t="s">
        <v>192</v>
      </c>
    </row>
    <row r="12" spans="1:9" x14ac:dyDescent="0.25">
      <c r="A12" s="54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54">
        <v>4</v>
      </c>
      <c r="H12" s="54">
        <v>5</v>
      </c>
      <c r="I12" s="112">
        <v>6</v>
      </c>
    </row>
    <row r="13" spans="1:9" s="157" customFormat="1" ht="42.75" x14ac:dyDescent="0.25">
      <c r="A13" s="166">
        <v>1</v>
      </c>
      <c r="B13" s="167" t="s">
        <v>197</v>
      </c>
      <c r="C13" s="93">
        <f>C15+C18+C20+C22</f>
        <v>1530</v>
      </c>
      <c r="D13" s="123">
        <f>D15+D18+D20+D22</f>
        <v>460.67999999999995</v>
      </c>
      <c r="E13" s="123">
        <f t="shared" ref="E13:H13" si="0">E15+E18+E20+E22</f>
        <v>735.81999999999994</v>
      </c>
      <c r="F13" s="123">
        <f t="shared" si="0"/>
        <v>471.83</v>
      </c>
      <c r="G13" s="123">
        <f t="shared" si="0"/>
        <v>510</v>
      </c>
      <c r="H13" s="123">
        <f t="shared" si="0"/>
        <v>510</v>
      </c>
      <c r="I13" s="123">
        <f t="shared" ref="I13" si="1">I15+I18+I20+I22</f>
        <v>510</v>
      </c>
    </row>
    <row r="14" spans="1:9" x14ac:dyDescent="0.25">
      <c r="A14" s="61"/>
      <c r="B14" s="66" t="s">
        <v>84</v>
      </c>
      <c r="C14" s="27"/>
      <c r="D14" s="27"/>
      <c r="E14" s="107"/>
      <c r="F14" s="27"/>
      <c r="G14" s="27"/>
      <c r="H14" s="27"/>
      <c r="I14" s="27"/>
    </row>
    <row r="15" spans="1:9" s="67" customFormat="1" x14ac:dyDescent="0.25">
      <c r="A15" s="27">
        <v>2</v>
      </c>
      <c r="B15" s="51" t="s">
        <v>85</v>
      </c>
      <c r="C15" s="69">
        <f>SUM(G15:I15)</f>
        <v>1530</v>
      </c>
      <c r="D15" s="70">
        <f>D26+D37</f>
        <v>460.67999999999995</v>
      </c>
      <c r="E15" s="108">
        <f t="shared" ref="E15:H15" si="2">E26+E37</f>
        <v>735.81999999999994</v>
      </c>
      <c r="F15" s="70">
        <f t="shared" si="2"/>
        <v>471.83</v>
      </c>
      <c r="G15" s="70">
        <f t="shared" si="2"/>
        <v>510</v>
      </c>
      <c r="H15" s="70">
        <f t="shared" si="2"/>
        <v>510</v>
      </c>
      <c r="I15" s="70">
        <f t="shared" ref="I15" si="3">I26+I37</f>
        <v>510</v>
      </c>
    </row>
    <row r="16" spans="1:9" s="67" customFormat="1" x14ac:dyDescent="0.25">
      <c r="A16" s="27">
        <v>3</v>
      </c>
      <c r="B16" s="51" t="s">
        <v>86</v>
      </c>
      <c r="C16" s="75">
        <v>0</v>
      </c>
      <c r="D16" s="75">
        <v>0</v>
      </c>
      <c r="E16" s="109">
        <v>0</v>
      </c>
      <c r="F16" s="75">
        <v>0</v>
      </c>
      <c r="G16" s="75">
        <v>0</v>
      </c>
      <c r="H16" s="75">
        <v>0</v>
      </c>
      <c r="I16" s="75">
        <v>0</v>
      </c>
    </row>
    <row r="17" spans="1:9" s="67" customFormat="1" ht="30" x14ac:dyDescent="0.25">
      <c r="A17" s="27">
        <v>4</v>
      </c>
      <c r="B17" s="51" t="s">
        <v>87</v>
      </c>
      <c r="C17" s="75">
        <v>0</v>
      </c>
      <c r="D17" s="75">
        <v>0</v>
      </c>
      <c r="E17" s="109">
        <v>0</v>
      </c>
      <c r="F17" s="75">
        <v>0</v>
      </c>
      <c r="G17" s="75">
        <v>0</v>
      </c>
      <c r="H17" s="75">
        <v>0</v>
      </c>
      <c r="I17" s="75">
        <v>0</v>
      </c>
    </row>
    <row r="18" spans="1:9" s="67" customFormat="1" x14ac:dyDescent="0.25">
      <c r="A18" s="27">
        <v>5</v>
      </c>
      <c r="B18" s="51" t="s">
        <v>88</v>
      </c>
      <c r="C18" s="75">
        <v>0</v>
      </c>
      <c r="D18" s="75">
        <v>0</v>
      </c>
      <c r="E18" s="109">
        <v>0</v>
      </c>
      <c r="F18" s="75">
        <v>0</v>
      </c>
      <c r="G18" s="75">
        <v>0</v>
      </c>
      <c r="H18" s="75">
        <v>0</v>
      </c>
      <c r="I18" s="75">
        <v>0</v>
      </c>
    </row>
    <row r="19" spans="1:9" s="67" customFormat="1" x14ac:dyDescent="0.25">
      <c r="A19" s="27">
        <v>6</v>
      </c>
      <c r="B19" s="51" t="s">
        <v>86</v>
      </c>
      <c r="C19" s="75">
        <v>0</v>
      </c>
      <c r="D19" s="75">
        <v>0</v>
      </c>
      <c r="E19" s="109">
        <v>0</v>
      </c>
      <c r="F19" s="75">
        <v>0</v>
      </c>
      <c r="G19" s="75">
        <v>0</v>
      </c>
      <c r="H19" s="75">
        <v>0</v>
      </c>
      <c r="I19" s="75">
        <v>0</v>
      </c>
    </row>
    <row r="20" spans="1:9" s="67" customFormat="1" x14ac:dyDescent="0.25">
      <c r="A20" s="27">
        <v>7</v>
      </c>
      <c r="B20" s="51" t="s">
        <v>89</v>
      </c>
      <c r="C20" s="75">
        <v>0</v>
      </c>
      <c r="D20" s="75">
        <v>0</v>
      </c>
      <c r="E20" s="109">
        <v>0</v>
      </c>
      <c r="F20" s="75">
        <v>0</v>
      </c>
      <c r="G20" s="75">
        <v>0</v>
      </c>
      <c r="H20" s="75">
        <v>0</v>
      </c>
      <c r="I20" s="75">
        <v>0</v>
      </c>
    </row>
    <row r="21" spans="1:9" s="67" customFormat="1" x14ac:dyDescent="0.25">
      <c r="A21" s="27">
        <v>8</v>
      </c>
      <c r="B21" s="51" t="s">
        <v>86</v>
      </c>
      <c r="C21" s="75">
        <v>0</v>
      </c>
      <c r="D21" s="75">
        <v>0</v>
      </c>
      <c r="E21" s="109">
        <v>0</v>
      </c>
      <c r="F21" s="75">
        <v>0</v>
      </c>
      <c r="G21" s="75">
        <v>0</v>
      </c>
      <c r="H21" s="75">
        <v>0</v>
      </c>
      <c r="I21" s="75">
        <v>0</v>
      </c>
    </row>
    <row r="22" spans="1:9" s="67" customFormat="1" x14ac:dyDescent="0.25">
      <c r="A22" s="27">
        <v>9</v>
      </c>
      <c r="B22" s="51" t="s">
        <v>90</v>
      </c>
      <c r="C22" s="75">
        <v>0</v>
      </c>
      <c r="D22" s="75">
        <v>0</v>
      </c>
      <c r="E22" s="109">
        <v>0</v>
      </c>
      <c r="F22" s="75">
        <v>0</v>
      </c>
      <c r="G22" s="75">
        <v>0</v>
      </c>
      <c r="H22" s="75">
        <v>0</v>
      </c>
      <c r="I22" s="75">
        <v>0</v>
      </c>
    </row>
    <row r="23" spans="1:9" s="67" customFormat="1" x14ac:dyDescent="0.25">
      <c r="A23" s="27">
        <v>10</v>
      </c>
      <c r="B23" s="51" t="s">
        <v>86</v>
      </c>
      <c r="C23" s="75">
        <v>0</v>
      </c>
      <c r="D23" s="75">
        <v>0</v>
      </c>
      <c r="E23" s="109">
        <v>0</v>
      </c>
      <c r="F23" s="75">
        <v>0</v>
      </c>
      <c r="G23" s="75">
        <v>0</v>
      </c>
      <c r="H23" s="75">
        <v>0</v>
      </c>
      <c r="I23" s="75">
        <v>0</v>
      </c>
    </row>
    <row r="24" spans="1:9" ht="28.5" x14ac:dyDescent="0.25">
      <c r="A24" s="76">
        <v>11</v>
      </c>
      <c r="B24" s="68" t="s">
        <v>161</v>
      </c>
      <c r="C24" s="71">
        <f>C26+C29+C31+C33</f>
        <v>900</v>
      </c>
      <c r="D24" s="72">
        <f t="shared" ref="D24:H24" si="4">D26+D29+D31+D33</f>
        <v>176.6</v>
      </c>
      <c r="E24" s="110">
        <f t="shared" si="4"/>
        <v>617.04999999999995</v>
      </c>
      <c r="F24" s="72">
        <f t="shared" si="4"/>
        <v>253.39</v>
      </c>
      <c r="G24" s="72">
        <f t="shared" si="4"/>
        <v>300</v>
      </c>
      <c r="H24" s="72">
        <f t="shared" si="4"/>
        <v>300</v>
      </c>
      <c r="I24" s="72">
        <f t="shared" ref="I24" si="5">I26+I29+I31+I33</f>
        <v>300</v>
      </c>
    </row>
    <row r="25" spans="1:9" x14ac:dyDescent="0.25">
      <c r="A25" s="61"/>
      <c r="B25" s="66" t="s">
        <v>84</v>
      </c>
      <c r="C25" s="27"/>
      <c r="D25" s="27"/>
      <c r="E25" s="107"/>
      <c r="F25" s="27"/>
      <c r="G25" s="27"/>
      <c r="H25" s="27"/>
      <c r="I25" s="27"/>
    </row>
    <row r="26" spans="1:9" x14ac:dyDescent="0.25">
      <c r="A26" s="27">
        <v>12</v>
      </c>
      <c r="B26" s="58" t="s">
        <v>85</v>
      </c>
      <c r="C26" s="73">
        <f>SUM(G26:I26)</f>
        <v>900</v>
      </c>
      <c r="D26" s="49">
        <v>176.6</v>
      </c>
      <c r="E26" s="111">
        <v>617.04999999999995</v>
      </c>
      <c r="F26" s="49">
        <v>253.39</v>
      </c>
      <c r="G26" s="49">
        <v>300</v>
      </c>
      <c r="H26" s="49">
        <v>300</v>
      </c>
      <c r="I26" s="49">
        <v>300</v>
      </c>
    </row>
    <row r="27" spans="1:9" x14ac:dyDescent="0.25">
      <c r="A27" s="27">
        <v>13</v>
      </c>
      <c r="B27" s="51" t="s">
        <v>86</v>
      </c>
      <c r="C27" s="75">
        <v>0</v>
      </c>
      <c r="D27" s="75">
        <v>0</v>
      </c>
      <c r="E27" s="109">
        <v>0</v>
      </c>
      <c r="F27" s="75">
        <v>0</v>
      </c>
      <c r="G27" s="75">
        <v>0</v>
      </c>
      <c r="H27" s="75">
        <v>0</v>
      </c>
      <c r="I27" s="75">
        <v>0</v>
      </c>
    </row>
    <row r="28" spans="1:9" ht="30" x14ac:dyDescent="0.25">
      <c r="A28" s="27">
        <v>14</v>
      </c>
      <c r="B28" s="51" t="s">
        <v>87</v>
      </c>
      <c r="C28" s="75">
        <v>0</v>
      </c>
      <c r="D28" s="75">
        <v>0</v>
      </c>
      <c r="E28" s="109">
        <v>0</v>
      </c>
      <c r="F28" s="75">
        <v>0</v>
      </c>
      <c r="G28" s="75">
        <v>0</v>
      </c>
      <c r="H28" s="75">
        <v>0</v>
      </c>
      <c r="I28" s="75">
        <v>0</v>
      </c>
    </row>
    <row r="29" spans="1:9" x14ac:dyDescent="0.25">
      <c r="A29" s="27">
        <v>15</v>
      </c>
      <c r="B29" s="58" t="s">
        <v>88</v>
      </c>
      <c r="C29" s="75">
        <v>0</v>
      </c>
      <c r="D29" s="75">
        <v>0</v>
      </c>
      <c r="E29" s="109">
        <v>0</v>
      </c>
      <c r="F29" s="75">
        <v>0</v>
      </c>
      <c r="G29" s="75">
        <v>0</v>
      </c>
      <c r="H29" s="75">
        <v>0</v>
      </c>
      <c r="I29" s="75">
        <v>0</v>
      </c>
    </row>
    <row r="30" spans="1:9" x14ac:dyDescent="0.25">
      <c r="A30" s="27">
        <v>16</v>
      </c>
      <c r="B30" s="51" t="s">
        <v>86</v>
      </c>
      <c r="C30" s="75">
        <v>0</v>
      </c>
      <c r="D30" s="75">
        <v>0</v>
      </c>
      <c r="E30" s="109">
        <v>0</v>
      </c>
      <c r="F30" s="75">
        <v>0</v>
      </c>
      <c r="G30" s="75">
        <v>0</v>
      </c>
      <c r="H30" s="75">
        <v>0</v>
      </c>
      <c r="I30" s="75">
        <v>0</v>
      </c>
    </row>
    <row r="31" spans="1:9" x14ac:dyDescent="0.25">
      <c r="A31" s="27">
        <v>17</v>
      </c>
      <c r="B31" s="58" t="s">
        <v>89</v>
      </c>
      <c r="C31" s="75">
        <v>0</v>
      </c>
      <c r="D31" s="75">
        <v>0</v>
      </c>
      <c r="E31" s="109">
        <v>0</v>
      </c>
      <c r="F31" s="75">
        <v>0</v>
      </c>
      <c r="G31" s="75">
        <v>0</v>
      </c>
      <c r="H31" s="75">
        <v>0</v>
      </c>
      <c r="I31" s="75">
        <v>0</v>
      </c>
    </row>
    <row r="32" spans="1:9" x14ac:dyDescent="0.25">
      <c r="A32" s="27">
        <v>18</v>
      </c>
      <c r="B32" s="51" t="s">
        <v>86</v>
      </c>
      <c r="C32" s="75">
        <v>0</v>
      </c>
      <c r="D32" s="75">
        <v>0</v>
      </c>
      <c r="E32" s="109">
        <v>0</v>
      </c>
      <c r="F32" s="75">
        <v>0</v>
      </c>
      <c r="G32" s="75">
        <v>0</v>
      </c>
      <c r="H32" s="75">
        <v>0</v>
      </c>
      <c r="I32" s="75">
        <v>0</v>
      </c>
    </row>
    <row r="33" spans="1:9" x14ac:dyDescent="0.25">
      <c r="A33" s="27">
        <v>19</v>
      </c>
      <c r="B33" s="58" t="s">
        <v>90</v>
      </c>
      <c r="C33" s="75">
        <v>0</v>
      </c>
      <c r="D33" s="75">
        <v>0</v>
      </c>
      <c r="E33" s="109">
        <v>0</v>
      </c>
      <c r="F33" s="75">
        <v>0</v>
      </c>
      <c r="G33" s="75">
        <v>0</v>
      </c>
      <c r="H33" s="75">
        <v>0</v>
      </c>
      <c r="I33" s="75">
        <v>0</v>
      </c>
    </row>
    <row r="34" spans="1:9" x14ac:dyDescent="0.25">
      <c r="A34" s="27">
        <v>20</v>
      </c>
      <c r="B34" s="51" t="s">
        <v>86</v>
      </c>
      <c r="C34" s="75">
        <v>0</v>
      </c>
      <c r="D34" s="75">
        <v>0</v>
      </c>
      <c r="E34" s="109">
        <v>0</v>
      </c>
      <c r="F34" s="75">
        <v>0</v>
      </c>
      <c r="G34" s="75">
        <v>0</v>
      </c>
      <c r="H34" s="75">
        <v>0</v>
      </c>
      <c r="I34" s="75">
        <v>0</v>
      </c>
    </row>
    <row r="35" spans="1:9" ht="31.5" customHeight="1" x14ac:dyDescent="0.25">
      <c r="A35" s="76">
        <v>21</v>
      </c>
      <c r="B35" s="68" t="s">
        <v>162</v>
      </c>
      <c r="C35" s="72">
        <f>C37+C40+C42+C44</f>
        <v>630</v>
      </c>
      <c r="D35" s="72">
        <f t="shared" ref="D35:H35" si="6">D37+D40+D42+D44</f>
        <v>284.08</v>
      </c>
      <c r="E35" s="110">
        <f t="shared" si="6"/>
        <v>118.77</v>
      </c>
      <c r="F35" s="72">
        <f t="shared" si="6"/>
        <v>218.44</v>
      </c>
      <c r="G35" s="72">
        <f t="shared" si="6"/>
        <v>210</v>
      </c>
      <c r="H35" s="72">
        <f t="shared" si="6"/>
        <v>210</v>
      </c>
      <c r="I35" s="72">
        <f t="shared" ref="I35" si="7">I37+I40+I42+I44</f>
        <v>210</v>
      </c>
    </row>
    <row r="36" spans="1:9" x14ac:dyDescent="0.25">
      <c r="A36" s="61"/>
      <c r="B36" s="66" t="s">
        <v>84</v>
      </c>
      <c r="C36" s="27"/>
      <c r="D36" s="27"/>
      <c r="E36" s="107"/>
      <c r="F36" s="27"/>
      <c r="G36" s="27"/>
      <c r="H36" s="27"/>
      <c r="I36" s="27"/>
    </row>
    <row r="37" spans="1:9" x14ac:dyDescent="0.25">
      <c r="A37" s="27">
        <v>22</v>
      </c>
      <c r="B37" s="58" t="s">
        <v>85</v>
      </c>
      <c r="C37" s="74">
        <f>SUM(G37:I37)</f>
        <v>630</v>
      </c>
      <c r="D37" s="49">
        <v>284.08</v>
      </c>
      <c r="E37" s="111">
        <v>118.77</v>
      </c>
      <c r="F37" s="49">
        <v>218.44</v>
      </c>
      <c r="G37" s="49">
        <v>210</v>
      </c>
      <c r="H37" s="49">
        <v>210</v>
      </c>
      <c r="I37" s="49">
        <v>210</v>
      </c>
    </row>
    <row r="38" spans="1:9" x14ac:dyDescent="0.25">
      <c r="A38" s="27">
        <v>23</v>
      </c>
      <c r="B38" s="51" t="s">
        <v>86</v>
      </c>
      <c r="C38" s="75">
        <v>0</v>
      </c>
      <c r="D38" s="75">
        <v>0</v>
      </c>
      <c r="E38" s="109">
        <v>0</v>
      </c>
      <c r="F38" s="75">
        <v>0</v>
      </c>
      <c r="G38" s="75">
        <v>0</v>
      </c>
      <c r="H38" s="75">
        <v>0</v>
      </c>
      <c r="I38" s="75">
        <v>0</v>
      </c>
    </row>
    <row r="39" spans="1:9" ht="30" x14ac:dyDescent="0.25">
      <c r="A39" s="27">
        <v>24</v>
      </c>
      <c r="B39" s="51" t="s">
        <v>87</v>
      </c>
      <c r="C39" s="75">
        <v>0</v>
      </c>
      <c r="D39" s="75">
        <v>0</v>
      </c>
      <c r="E39" s="109">
        <v>0</v>
      </c>
      <c r="F39" s="75">
        <v>0</v>
      </c>
      <c r="G39" s="75">
        <v>0</v>
      </c>
      <c r="H39" s="75">
        <v>0</v>
      </c>
      <c r="I39" s="75">
        <v>0</v>
      </c>
    </row>
    <row r="40" spans="1:9" x14ac:dyDescent="0.25">
      <c r="A40" s="27">
        <v>25</v>
      </c>
      <c r="B40" s="58" t="s">
        <v>88</v>
      </c>
      <c r="C40" s="75">
        <v>0</v>
      </c>
      <c r="D40" s="75">
        <v>0</v>
      </c>
      <c r="E40" s="109">
        <v>0</v>
      </c>
      <c r="F40" s="75">
        <v>0</v>
      </c>
      <c r="G40" s="75">
        <v>0</v>
      </c>
      <c r="H40" s="75">
        <v>0</v>
      </c>
      <c r="I40" s="75">
        <v>0</v>
      </c>
    </row>
    <row r="41" spans="1:9" x14ac:dyDescent="0.25">
      <c r="A41" s="27">
        <v>26</v>
      </c>
      <c r="B41" s="51" t="s">
        <v>86</v>
      </c>
      <c r="C41" s="75">
        <v>0</v>
      </c>
      <c r="D41" s="75">
        <v>0</v>
      </c>
      <c r="E41" s="109">
        <v>0</v>
      </c>
      <c r="F41" s="75">
        <v>0</v>
      </c>
      <c r="G41" s="75">
        <v>0</v>
      </c>
      <c r="H41" s="75">
        <v>0</v>
      </c>
      <c r="I41" s="75">
        <v>0</v>
      </c>
    </row>
    <row r="42" spans="1:9" x14ac:dyDescent="0.25">
      <c r="A42" s="27">
        <v>27</v>
      </c>
      <c r="B42" s="58" t="s">
        <v>89</v>
      </c>
      <c r="C42" s="75">
        <v>0</v>
      </c>
      <c r="D42" s="75">
        <v>0</v>
      </c>
      <c r="E42" s="109">
        <v>0</v>
      </c>
      <c r="F42" s="75">
        <v>0</v>
      </c>
      <c r="G42" s="75">
        <v>0</v>
      </c>
      <c r="H42" s="75">
        <v>0</v>
      </c>
      <c r="I42" s="75">
        <v>0</v>
      </c>
    </row>
    <row r="43" spans="1:9" x14ac:dyDescent="0.25">
      <c r="A43" s="27">
        <v>28</v>
      </c>
      <c r="B43" s="51" t="s">
        <v>86</v>
      </c>
      <c r="C43" s="75">
        <v>0</v>
      </c>
      <c r="D43" s="75">
        <v>0</v>
      </c>
      <c r="E43" s="109">
        <v>0</v>
      </c>
      <c r="F43" s="75">
        <v>0</v>
      </c>
      <c r="G43" s="75">
        <v>0</v>
      </c>
      <c r="H43" s="75">
        <v>0</v>
      </c>
      <c r="I43" s="75">
        <v>0</v>
      </c>
    </row>
    <row r="44" spans="1:9" x14ac:dyDescent="0.25">
      <c r="A44" s="27">
        <v>29</v>
      </c>
      <c r="B44" s="58" t="s">
        <v>90</v>
      </c>
      <c r="C44" s="75">
        <v>0</v>
      </c>
      <c r="D44" s="75">
        <v>0</v>
      </c>
      <c r="E44" s="109">
        <v>0</v>
      </c>
      <c r="F44" s="75">
        <v>0</v>
      </c>
      <c r="G44" s="75">
        <v>0</v>
      </c>
      <c r="H44" s="75">
        <v>0</v>
      </c>
      <c r="I44" s="75">
        <v>0</v>
      </c>
    </row>
    <row r="45" spans="1:9" x14ac:dyDescent="0.25">
      <c r="A45" s="27">
        <v>30</v>
      </c>
      <c r="B45" s="51" t="s">
        <v>86</v>
      </c>
      <c r="C45" s="75">
        <v>0</v>
      </c>
      <c r="D45" s="75">
        <v>0</v>
      </c>
      <c r="E45" s="109">
        <v>0</v>
      </c>
      <c r="F45" s="75">
        <v>0</v>
      </c>
      <c r="G45" s="75">
        <v>0</v>
      </c>
      <c r="H45" s="75">
        <v>0</v>
      </c>
      <c r="I45" s="75">
        <v>0</v>
      </c>
    </row>
  </sheetData>
  <mergeCells count="11">
    <mergeCell ref="A9:A11"/>
    <mergeCell ref="B9:B11"/>
    <mergeCell ref="C10:C11"/>
    <mergeCell ref="C9:I9"/>
    <mergeCell ref="D10:I10"/>
    <mergeCell ref="A8:I8"/>
    <mergeCell ref="A4:I4"/>
    <mergeCell ref="A5:I5"/>
    <mergeCell ref="A6:I6"/>
    <mergeCell ref="A1:I1"/>
    <mergeCell ref="A2:I2"/>
  </mergeCells>
  <printOptions horizontalCentered="1"/>
  <pageMargins left="0.39370078740157483" right="0.31496062992125984" top="0.39370078740157483" bottom="0.39370078740157483" header="0" footer="0"/>
  <pageSetup paperSize="9" orientation="landscape" r:id="rId1"/>
  <rowBreaks count="1" manualBreakCount="1">
    <brk id="2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Прил. 1</vt:lpstr>
      <vt:lpstr>Прил. 2</vt:lpstr>
      <vt:lpstr>Прил. 3</vt:lpstr>
      <vt:lpstr>Прил. 4</vt:lpstr>
      <vt:lpstr>Прил. 5</vt:lpstr>
      <vt:lpstr>Прил. 6а </vt:lpstr>
      <vt:lpstr>Прил. 6б</vt:lpstr>
      <vt:lpstr>Прил. 7</vt:lpstr>
      <vt:lpstr>'Прил. 1'!Заголовки_для_печати</vt:lpstr>
      <vt:lpstr>'Прил. 2'!Заголовки_для_печати</vt:lpstr>
      <vt:lpstr>'Прил. 5'!Заголовки_для_печати</vt:lpstr>
      <vt:lpstr>'Прил. 7'!Заголовки_для_печати</vt:lpstr>
      <vt:lpstr>'Прил. 1'!Область_печати</vt:lpstr>
      <vt:lpstr>'Прил. 2'!Область_печати</vt:lpstr>
      <vt:lpstr>'Прил. 3'!Область_печати</vt:lpstr>
      <vt:lpstr>'Прил. 4'!Область_печати</vt:lpstr>
      <vt:lpstr>'Прил. 5'!Область_печати</vt:lpstr>
      <vt:lpstr>'Прил. 6а '!Область_печати</vt:lpstr>
      <vt:lpstr>'Прил. 6б'!Область_печати</vt:lpstr>
      <vt:lpstr>'Прил.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1</cp:lastModifiedBy>
  <cp:lastPrinted>2017-11-13T04:06:00Z</cp:lastPrinted>
  <dcterms:created xsi:type="dcterms:W3CDTF">2015-12-01T03:34:08Z</dcterms:created>
  <dcterms:modified xsi:type="dcterms:W3CDTF">2017-11-13T04:06:04Z</dcterms:modified>
</cp:coreProperties>
</file>