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192.168.2.20\Share!\Бюджет 2022-2024\К проекту\"/>
    </mc:Choice>
  </mc:AlternateContent>
  <bookViews>
    <workbookView xWindow="0" yWindow="0" windowWidth="19170" windowHeight="7185" tabRatio="601"/>
  </bookViews>
  <sheets>
    <sheet name="Карточка учета доходов" sheetId="5" r:id="rId1"/>
  </sheets>
  <definedNames>
    <definedName name="_xlnm._FilterDatabase" localSheetId="0" hidden="1">'Карточка учета доходов'!$5:$347</definedName>
    <definedName name="bold_col_number">#REF!</definedName>
    <definedName name="Colspan">#REF!</definedName>
    <definedName name="first_table_col">#REF!</definedName>
    <definedName name="first_table_row1">#REF!</definedName>
    <definedName name="first_table_row2">#REF!</definedName>
    <definedName name="max_col_razn">#REF!</definedName>
    <definedName name="nc">#REF!</definedName>
    <definedName name="need_bold_rows">#REF!</definedName>
    <definedName name="need_build_down">#REF!</definedName>
    <definedName name="need_control_sum">#REF!</definedName>
    <definedName name="page_to_sheet_br">#REF!</definedName>
    <definedName name="razn_down_rows">#REF!</definedName>
    <definedName name="rows_to_delete">#REF!</definedName>
    <definedName name="rows_to_last">#REF!</definedName>
    <definedName name="Signature_in_razn">#REF!</definedName>
  </definedNames>
  <calcPr calcId="162913"/>
</workbook>
</file>

<file path=xl/calcChain.xml><?xml version="1.0" encoding="utf-8"?>
<calcChain xmlns="http://schemas.openxmlformats.org/spreadsheetml/2006/main">
  <c r="R38" i="5" l="1"/>
  <c r="R32" i="5"/>
  <c r="S121" i="5"/>
  <c r="T121" i="5"/>
  <c r="R121" i="5"/>
  <c r="R182" i="5" l="1"/>
  <c r="S182" i="5"/>
  <c r="T182" i="5"/>
  <c r="Q182" i="5"/>
  <c r="S71" i="5"/>
  <c r="T71" i="5"/>
  <c r="R71" i="5"/>
  <c r="R61" i="5" l="1"/>
  <c r="S61" i="5"/>
  <c r="T61" i="5"/>
  <c r="R51" i="5"/>
  <c r="S51" i="5"/>
  <c r="T51" i="5"/>
  <c r="R56" i="5"/>
  <c r="S56" i="5"/>
  <c r="T56" i="5"/>
  <c r="Q191" i="5"/>
  <c r="P191" i="5"/>
  <c r="Q117" i="5" l="1"/>
  <c r="P117" i="5"/>
  <c r="Q51" i="5"/>
  <c r="P51" i="5"/>
  <c r="Q56" i="5"/>
  <c r="P56" i="5"/>
  <c r="P61" i="5" l="1"/>
  <c r="Q61" i="5"/>
  <c r="Q73" i="5" l="1"/>
  <c r="R73" i="5"/>
  <c r="S73" i="5"/>
  <c r="T73" i="5"/>
  <c r="P73" i="5"/>
  <c r="P77" i="5"/>
  <c r="Q77" i="5"/>
  <c r="T67" i="5"/>
  <c r="S67" i="5"/>
  <c r="R67" i="5"/>
  <c r="Q32" i="5"/>
  <c r="P43" i="5"/>
  <c r="P29" i="5"/>
  <c r="Q29" i="5"/>
  <c r="P26" i="5"/>
  <c r="P25" i="5" s="1"/>
  <c r="Q26" i="5"/>
  <c r="Q25" i="5" l="1"/>
  <c r="Q24" i="5" s="1"/>
  <c r="Q13" i="5"/>
  <c r="R13" i="5"/>
  <c r="S13" i="5"/>
  <c r="T13" i="5"/>
  <c r="P13" i="5"/>
  <c r="Q193" i="5" l="1"/>
  <c r="P193" i="5"/>
  <c r="Q59" i="5" l="1"/>
  <c r="S38" i="5" l="1"/>
  <c r="T38" i="5"/>
  <c r="S26" i="5"/>
  <c r="T26" i="5"/>
  <c r="R26" i="5"/>
  <c r="S29" i="5"/>
  <c r="T29" i="5"/>
  <c r="R29" i="5"/>
  <c r="R25" i="5" l="1"/>
  <c r="S25" i="5"/>
  <c r="T25" i="5"/>
  <c r="S117" i="5"/>
  <c r="T117" i="5"/>
  <c r="R117" i="5"/>
  <c r="Q121" i="5" l="1"/>
  <c r="R85" i="5" l="1"/>
  <c r="S85" i="5"/>
  <c r="T85" i="5"/>
  <c r="R77" i="5"/>
  <c r="S77" i="5"/>
  <c r="T77" i="5"/>
  <c r="Q46" i="5"/>
  <c r="Q85" i="5"/>
  <c r="P182" i="5"/>
  <c r="Q161" i="5"/>
  <c r="Q116" i="5" s="1"/>
  <c r="P161" i="5"/>
  <c r="P121" i="5"/>
  <c r="Q187" i="5"/>
  <c r="P187" i="5"/>
  <c r="P85" i="5"/>
  <c r="P46" i="5" l="1"/>
  <c r="P116" i="5"/>
  <c r="R189" i="5" l="1"/>
  <c r="S187" i="5"/>
  <c r="T187" i="5"/>
  <c r="R187" i="5"/>
  <c r="P75" i="5" l="1"/>
  <c r="P70" i="5" s="1"/>
  <c r="Q75" i="5"/>
  <c r="Q70" i="5" s="1"/>
  <c r="R75" i="5"/>
  <c r="R70" i="5" s="1"/>
  <c r="S75" i="5"/>
  <c r="S70" i="5" s="1"/>
  <c r="T75" i="5"/>
  <c r="T70" i="5" s="1"/>
  <c r="Q67" i="5" l="1"/>
  <c r="Q64" i="5" s="1"/>
  <c r="P67" i="5"/>
  <c r="Q58" i="5" l="1"/>
  <c r="Q50" i="5" s="1"/>
  <c r="R59" i="5"/>
  <c r="S59" i="5"/>
  <c r="T59" i="5"/>
  <c r="Q80" i="5" l="1"/>
  <c r="P189" i="5" l="1"/>
  <c r="Q111" i="5" l="1"/>
  <c r="P80" i="5"/>
  <c r="R161" i="5"/>
  <c r="S161" i="5"/>
  <c r="S116" i="5" s="1"/>
  <c r="S115" i="5" s="1"/>
  <c r="T161" i="5"/>
  <c r="T116" i="5" s="1"/>
  <c r="T115" i="5" s="1"/>
  <c r="Q83" i="5"/>
  <c r="R116" i="5" l="1"/>
  <c r="R115" i="5" s="1"/>
  <c r="Q38" i="5"/>
  <c r="P111" i="5" l="1"/>
  <c r="S40" i="5" l="1"/>
  <c r="T40" i="5"/>
  <c r="Q196" i="5" l="1"/>
  <c r="Q115" i="5" s="1"/>
  <c r="P196" i="5"/>
  <c r="P115" i="5" s="1"/>
  <c r="R11" i="5" l="1"/>
  <c r="R10" i="5" s="1"/>
  <c r="S11" i="5"/>
  <c r="S10" i="5" s="1"/>
  <c r="T11" i="5"/>
  <c r="T10" i="5" s="1"/>
  <c r="R19" i="5"/>
  <c r="S19" i="5"/>
  <c r="T19" i="5"/>
  <c r="R24" i="5"/>
  <c r="S32" i="5"/>
  <c r="S24" i="5" s="1"/>
  <c r="T32" i="5"/>
  <c r="T24" i="5" s="1"/>
  <c r="R40" i="5"/>
  <c r="R43" i="5"/>
  <c r="S43" i="5"/>
  <c r="T43" i="5"/>
  <c r="R52" i="5"/>
  <c r="S52" i="5"/>
  <c r="T52" i="5"/>
  <c r="R58" i="5"/>
  <c r="S58" i="5"/>
  <c r="T58" i="5"/>
  <c r="R64" i="5"/>
  <c r="S64" i="5"/>
  <c r="T64" i="5"/>
  <c r="R80" i="5"/>
  <c r="S80" i="5"/>
  <c r="T80" i="5"/>
  <c r="R83" i="5"/>
  <c r="S83" i="5"/>
  <c r="T83" i="5"/>
  <c r="Q40" i="5"/>
  <c r="P40" i="5"/>
  <c r="P52" i="5"/>
  <c r="P59" i="5"/>
  <c r="Q43" i="5"/>
  <c r="R50" i="5" l="1"/>
  <c r="T50" i="5"/>
  <c r="S50" i="5"/>
  <c r="S79" i="5"/>
  <c r="R9" i="5"/>
  <c r="T79" i="5"/>
  <c r="S37" i="5"/>
  <c r="S9" i="5"/>
  <c r="T9" i="5"/>
  <c r="R37" i="5"/>
  <c r="R79" i="5"/>
  <c r="T37" i="5"/>
  <c r="T8" i="5" l="1"/>
  <c r="T198" i="5" s="1"/>
  <c r="R8" i="5"/>
  <c r="R198" i="5" s="1"/>
  <c r="S8" i="5"/>
  <c r="S198" i="5" s="1"/>
  <c r="Q52" i="5" l="1"/>
  <c r="Q79" i="5" l="1"/>
  <c r="Q19" i="5"/>
  <c r="P19" i="5"/>
  <c r="Q37" i="5" l="1"/>
  <c r="Q11" i="5"/>
  <c r="Q10" i="5" s="1"/>
  <c r="Q9" i="5" s="1"/>
  <c r="Q8" i="5" l="1"/>
  <c r="Q198" i="5" s="1"/>
  <c r="P83" i="5" l="1"/>
  <c r="P64" i="5" l="1"/>
  <c r="P11" i="5" l="1"/>
  <c r="P79" i="5" l="1"/>
  <c r="P32" i="5" l="1"/>
  <c r="P24" i="5" s="1"/>
  <c r="P10" i="5" l="1"/>
  <c r="P58" i="5"/>
  <c r="P50" i="5" s="1"/>
  <c r="A9" i="5"/>
  <c r="A10" i="5" s="1"/>
  <c r="A11" i="5" s="1"/>
  <c r="A12" i="5" s="1"/>
  <c r="A13" i="5" s="1"/>
  <c r="A14" i="5" s="1"/>
  <c r="A15" i="5" s="1"/>
  <c r="A16" i="5" s="1"/>
  <c r="A17" i="5" s="1"/>
  <c r="A18" i="5" s="1"/>
  <c r="A19" i="5" s="1"/>
  <c r="A20" i="5" s="1"/>
  <c r="A21" i="5" s="1"/>
  <c r="A22" i="5" s="1"/>
  <c r="A23" i="5" s="1"/>
  <c r="A24" i="5" s="1"/>
  <c r="A25" i="5" s="1"/>
  <c r="A26" i="5" s="1"/>
  <c r="A27" i="5" s="1"/>
  <c r="A28" i="5" s="1"/>
  <c r="A29" i="5" s="1"/>
  <c r="A30" i="5" s="1"/>
  <c r="A31" i="5" s="1"/>
  <c r="A32" i="5" s="1"/>
  <c r="A33" i="5" s="1"/>
  <c r="A34" i="5" s="1"/>
  <c r="A35" i="5" s="1"/>
  <c r="A36" i="5" s="1"/>
  <c r="A37" i="5" s="1"/>
  <c r="A38" i="5" s="1"/>
  <c r="A39" i="5" s="1"/>
  <c r="A40" i="5" s="1"/>
  <c r="A41" i="5" s="1"/>
  <c r="A42" i="5" s="1"/>
  <c r="A43" i="5" s="1"/>
  <c r="A44" i="5" s="1"/>
  <c r="A45" i="5" s="1"/>
  <c r="A46" i="5" s="1"/>
  <c r="A47" i="5" s="1"/>
  <c r="A48" i="5" s="1"/>
  <c r="A49" i="5" s="1"/>
  <c r="A50" i="5" s="1"/>
  <c r="A51" i="5" s="1"/>
  <c r="A52" i="5" s="1"/>
  <c r="A53" i="5" s="1"/>
  <c r="A54" i="5" s="1"/>
  <c r="A55" i="5" s="1"/>
  <c r="A56" i="5" s="1"/>
  <c r="A57" i="5" s="1"/>
  <c r="A58" i="5" s="1"/>
  <c r="A59" i="5" s="1"/>
  <c r="A60" i="5" s="1"/>
  <c r="A61" i="5" s="1"/>
  <c r="A62" i="5" s="1"/>
  <c r="A63" i="5" s="1"/>
  <c r="A64" i="5" s="1"/>
  <c r="A65" i="5" s="1"/>
  <c r="A66" i="5" s="1"/>
  <c r="A67" i="5" s="1"/>
  <c r="A68" i="5" s="1"/>
  <c r="A69" i="5" s="1"/>
  <c r="A70" i="5" s="1"/>
  <c r="A71" i="5" s="1"/>
  <c r="A72" i="5" s="1"/>
  <c r="A73" i="5" s="1"/>
  <c r="A74" i="5" s="1"/>
  <c r="A75" i="5" s="1"/>
  <c r="A76" i="5" s="1"/>
  <c r="A77" i="5" s="1"/>
  <c r="A78" i="5" s="1"/>
  <c r="A79" i="5" s="1"/>
  <c r="A80" i="5" s="1"/>
  <c r="A81" i="5" s="1"/>
  <c r="A82" i="5" s="1"/>
  <c r="A83" i="5" s="1"/>
  <c r="A84" i="5" s="1"/>
  <c r="A85" i="5" s="1"/>
  <c r="A86" i="5" s="1"/>
  <c r="A87" i="5" s="1"/>
  <c r="A88" i="5" s="1"/>
  <c r="A89" i="5" s="1"/>
  <c r="A90" i="5" s="1"/>
  <c r="A91" i="5" s="1"/>
  <c r="A92" i="5" s="1"/>
  <c r="A93" i="5" s="1"/>
  <c r="A94" i="5" s="1"/>
  <c r="A95" i="5" s="1"/>
  <c r="A96" i="5" s="1"/>
  <c r="A97" i="5" s="1"/>
  <c r="A98" i="5" s="1"/>
  <c r="A99" i="5" s="1"/>
  <c r="A100" i="5" s="1"/>
  <c r="A101" i="5" s="1"/>
  <c r="A102" i="5" s="1"/>
  <c r="A103" i="5" s="1"/>
  <c r="A104" i="5" s="1"/>
  <c r="A105" i="5" s="1"/>
  <c r="A106" i="5" s="1"/>
  <c r="A107" i="5" s="1"/>
  <c r="A108" i="5" s="1"/>
  <c r="A109" i="5" s="1"/>
  <c r="A110" i="5" s="1"/>
  <c r="A111" i="5" s="1"/>
  <c r="A112" i="5" s="1"/>
  <c r="A113" i="5" s="1"/>
  <c r="A114" i="5" s="1"/>
  <c r="A115" i="5" s="1"/>
  <c r="A116" i="5" s="1"/>
  <c r="A117" i="5" s="1"/>
  <c r="A118" i="5" s="1"/>
  <c r="A119" i="5" s="1"/>
  <c r="A120" i="5" s="1"/>
  <c r="A121" i="5" s="1"/>
  <c r="A122" i="5" s="1"/>
  <c r="A123" i="5" s="1"/>
  <c r="A124" i="5" s="1"/>
  <c r="A125" i="5" s="1"/>
  <c r="A126" i="5" s="1"/>
  <c r="A127" i="5" s="1"/>
  <c r="A128" i="5" s="1"/>
  <c r="A129" i="5" s="1"/>
  <c r="A130" i="5" s="1"/>
  <c r="A131" i="5" s="1"/>
  <c r="A132" i="5" s="1"/>
  <c r="A133" i="5" s="1"/>
  <c r="A134" i="5" s="1"/>
  <c r="A135" i="5" s="1"/>
  <c r="A136" i="5" s="1"/>
  <c r="A137" i="5" s="1"/>
  <c r="A138" i="5" s="1"/>
  <c r="A139" i="5" s="1"/>
  <c r="A140" i="5" s="1"/>
  <c r="A141" i="5" s="1"/>
  <c r="A142" i="5" s="1"/>
  <c r="A143" i="5" s="1"/>
  <c r="A144" i="5" s="1"/>
  <c r="A145" i="5" s="1"/>
  <c r="A146" i="5" s="1"/>
  <c r="A147" i="5" s="1"/>
  <c r="A148" i="5" s="1"/>
  <c r="A149" i="5" s="1"/>
  <c r="A150" i="5" s="1"/>
  <c r="A151" i="5" s="1"/>
  <c r="A152" i="5" s="1"/>
  <c r="A153" i="5" s="1"/>
  <c r="A154" i="5" s="1"/>
  <c r="A155" i="5" s="1"/>
  <c r="A156" i="5" s="1"/>
  <c r="A157" i="5" s="1"/>
  <c r="A158" i="5" s="1"/>
  <c r="A159" i="5" s="1"/>
  <c r="A160" i="5" s="1"/>
  <c r="A161" i="5" s="1"/>
  <c r="A162" i="5" s="1"/>
  <c r="A163" i="5" s="1"/>
  <c r="A164" i="5" s="1"/>
  <c r="A165" i="5" s="1"/>
  <c r="A166" i="5" s="1"/>
  <c r="A167" i="5" s="1"/>
  <c r="A168" i="5" s="1"/>
  <c r="A169" i="5" s="1"/>
  <c r="A170" i="5" s="1"/>
  <c r="A171" i="5" s="1"/>
  <c r="A172" i="5" s="1"/>
  <c r="A173" i="5" s="1"/>
  <c r="A174" i="5" s="1"/>
  <c r="A175" i="5" s="1"/>
  <c r="A176" i="5" s="1"/>
  <c r="A177" i="5" s="1"/>
  <c r="A178" i="5" s="1"/>
  <c r="A179" i="5" s="1"/>
  <c r="A180" i="5" s="1"/>
  <c r="A181" i="5" s="1"/>
  <c r="A182" i="5" s="1"/>
  <c r="A183" i="5" s="1"/>
  <c r="A184" i="5" s="1"/>
  <c r="A185" i="5" s="1"/>
  <c r="A186" i="5" s="1"/>
  <c r="A187" i="5" s="1"/>
  <c r="A188" i="5" s="1"/>
  <c r="A189" i="5" s="1"/>
  <c r="A190" i="5" s="1"/>
  <c r="A191" i="5" s="1"/>
  <c r="A192" i="5" s="1"/>
  <c r="A193" i="5" s="1"/>
  <c r="A194" i="5" s="1"/>
  <c r="A195" i="5" s="1"/>
  <c r="A196" i="5" s="1"/>
  <c r="A197" i="5" s="1"/>
  <c r="A198" i="5" s="1"/>
  <c r="P37" i="5" l="1"/>
  <c r="P9" i="5"/>
  <c r="P8" i="5" l="1"/>
  <c r="P198" i="5" l="1"/>
</calcChain>
</file>

<file path=xl/sharedStrings.xml><?xml version="1.0" encoding="utf-8"?>
<sst xmlns="http://schemas.openxmlformats.org/spreadsheetml/2006/main" count="1917" uniqueCount="385">
  <si>
    <t>ДОХОДЫ ОТ ИСПОЛЬЗОВАНИЯ ИМУЩЕСТВА, НАХОДЯЩЕГОСЯ В ГОСУДАРСТВЕННОЙ И МУНИЦИПАЛЬНОЙ СОБСТВЕННОСТИ</t>
  </si>
  <si>
    <t>НАЛОГИ НА ИМУЩЕСТВО</t>
  </si>
  <si>
    <t>ПЛАТЕЖИ ПРИ ПОЛЬЗОВАНИИ ПРИРОДНЫМИ РЕСУРСАМИ</t>
  </si>
  <si>
    <t>ДОХОДЫ ОТ ПРОДАЖИ МАТЕРИАЛЬНЫХ И НЕМАТЕРИАЛЬНЫХ АКТИВОВ</t>
  </si>
  <si>
    <t>Доходы от реализации имущества, находящегося в государственной и муниципальной собственности</t>
  </si>
  <si>
    <t>ШТРАФЫ, САНКЦИИ, ВОЗМЕЩЕНИЕ УЩЕРБА</t>
  </si>
  <si>
    <t>ВСЕГО ДОХОДОВ</t>
  </si>
  <si>
    <t>1</t>
  </si>
  <si>
    <t>ДОХОДЫ</t>
  </si>
  <si>
    <t xml:space="preserve">Налог на прибыль организаций, зачисляемый в бюджеты бюджетной системы Российской Федерации по соответствующим ставкам </t>
  </si>
  <si>
    <t>Налог на доходы физических лиц</t>
  </si>
  <si>
    <t>00</t>
  </si>
  <si>
    <t>0000</t>
  </si>
  <si>
    <t>01</t>
  </si>
  <si>
    <t>010</t>
  </si>
  <si>
    <t>110</t>
  </si>
  <si>
    <t>012</t>
  </si>
  <si>
    <t>02</t>
  </si>
  <si>
    <t>020</t>
  </si>
  <si>
    <t>030</t>
  </si>
  <si>
    <t>040</t>
  </si>
  <si>
    <t>07</t>
  </si>
  <si>
    <t>08</t>
  </si>
  <si>
    <t>06</t>
  </si>
  <si>
    <t>03</t>
  </si>
  <si>
    <t>130</t>
  </si>
  <si>
    <t>140</t>
  </si>
  <si>
    <t>120</t>
  </si>
  <si>
    <t>05</t>
  </si>
  <si>
    <t>11</t>
  </si>
  <si>
    <t>12</t>
  </si>
  <si>
    <t>14</t>
  </si>
  <si>
    <t>16</t>
  </si>
  <si>
    <t>2</t>
  </si>
  <si>
    <t>3</t>
  </si>
  <si>
    <t>НАЛОГИ НА СОВОКУПНЫЙ ДОХОД</t>
  </si>
  <si>
    <t>ГОСУДАРСТВЕННАЯ ПОШЛИНА</t>
  </si>
  <si>
    <t>000</t>
  </si>
  <si>
    <t>182</t>
  </si>
  <si>
    <t>№ строки</t>
  </si>
  <si>
    <t>4</t>
  </si>
  <si>
    <t>5</t>
  </si>
  <si>
    <t>6</t>
  </si>
  <si>
    <t>7</t>
  </si>
  <si>
    <t>8</t>
  </si>
  <si>
    <t>тыс. руб.</t>
  </si>
  <si>
    <t>Единый налог на вмененный доход для отдельных видов деятельности</t>
  </si>
  <si>
    <t>Налог на имущество физических лиц</t>
  </si>
  <si>
    <t>Земельный налог</t>
  </si>
  <si>
    <t>БЕЗВОЗМЕЗДНЫЕ ПОСТУПЛЕНИЯ</t>
  </si>
  <si>
    <t>Дотации от других бюджетов бюджетной системы Российской Федерации</t>
  </si>
  <si>
    <t>410</t>
  </si>
  <si>
    <t>04</t>
  </si>
  <si>
    <t>Единый сельскохозяйственный налог</t>
  </si>
  <si>
    <t>034</t>
  </si>
  <si>
    <t>25</t>
  </si>
  <si>
    <t>НАЛОГ НА ПРИБЫЛЬ ОРГАНИЗАЦИЙ</t>
  </si>
  <si>
    <t>НАЛОГИ НА ПРИБЫЛЬ, ДОХОДЫ</t>
  </si>
  <si>
    <t>Платежи от государственных и муниципальных унитарных предприятий</t>
  </si>
  <si>
    <t>044</t>
  </si>
  <si>
    <t>09</t>
  </si>
  <si>
    <t>014</t>
  </si>
  <si>
    <t>Доходы от перечисления части прибыли, остаюшейся после уплаты налогов и обязательных платежей  муниципальных унитарных предприятий, созданных городскими округами</t>
  </si>
  <si>
    <t>Государственная пошлина по делам, рассматриваемым в судах общей юрисдикции, мировыми судьями (за исключением государственной пошлины по делам, рассматриваемым Верховным судом Российской Федерации)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</si>
  <si>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автономных учреждений, а также имущества государственных и муниципальных унитарных предприятий, в том числе казенных)</t>
  </si>
  <si>
    <t>Доходы от перечисления части прибыли государственных и муниципальных унитарных предприятий, остающейся после уплаты налогов и  и обязательных платежей</t>
  </si>
  <si>
    <t>13</t>
  </si>
  <si>
    <t>001</t>
  </si>
  <si>
    <t>999</t>
  </si>
  <si>
    <t>Субвенции бюджетам субъектов Российской Федерации и муниципальных образований</t>
  </si>
  <si>
    <t>024</t>
  </si>
  <si>
    <t xml:space="preserve">Субсидии бюджетам субъектов Российской Федерации и муниципальных образований </t>
  </si>
  <si>
    <t>1000</t>
  </si>
  <si>
    <t>805</t>
  </si>
  <si>
    <t>162</t>
  </si>
  <si>
    <t xml:space="preserve">Единый налог на вмененный доход для отдельных видов деятельности (за налоговые периоды, истекшие до 01 января 2011 года) </t>
  </si>
  <si>
    <t>Налог на прибыль организаций, зачисляемый в бюджеты субъектов Российской Федерации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</si>
  <si>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</si>
  <si>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Прочие 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</si>
  <si>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доходы от компенсации затрат  бюджетов городских округов</t>
  </si>
  <si>
    <t>994</t>
  </si>
  <si>
    <t>043</t>
  </si>
  <si>
    <t>Доходы от реализации иного имущества, находящегося в собственности 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</si>
  <si>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048</t>
  </si>
  <si>
    <t>Плата за выбросы загрязняющих веществ в атмосферный воздух стационарными объектами</t>
  </si>
  <si>
    <t>Плата за выбросы загрязняющих веществ в водные объекты</t>
  </si>
  <si>
    <t>Плата за размещение отходов производства и потребления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</si>
  <si>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
</t>
  </si>
  <si>
    <t>ДОХОДЫ ОТ ОКАЗАНИЯ ПЛАТНЫХ УСЛУГ (РАБОТ) И КОМПЕНСАЦИИ ЗАТРАТ ГОСУДАРСТВА</t>
  </si>
  <si>
    <t>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</si>
  <si>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</si>
  <si>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Доходы от продажи земельных участков, государственная собственность на которые не разграничена</t>
  </si>
  <si>
    <t xml:space="preserve">БЕЗВОЗМЕЗДНЫЕ ПОСТУПЛЕНИЯ ОТ ДРУГИХ БЮДЖЕТОВ БЮДЖЕТНОЙ СИСТЕМЫ РОССИЙСКОЙ ФЕДЕРАЦИИ 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</si>
  <si>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227,227.1 и 228 Налогового Кодекса Российской Федерации</t>
  </si>
  <si>
    <t>Налог на доходы физических лиц,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часной практикой в соответствии со статьей 227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</si>
  <si>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</si>
  <si>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990</t>
  </si>
  <si>
    <t xml:space="preserve">Прочие доходы от компенсации затрат государства </t>
  </si>
  <si>
    <t>064</t>
  </si>
  <si>
    <t>Доходы, поступающие в порядке возмещения расходов, понесенных в связи с эксплуатацией имущества городских округов</t>
  </si>
  <si>
    <t>НАЛОГИ НА ТОВАРЫ (РАБОТЫ, УСЛУГИ), РЕАЛИЗУЕМЫЕ НА ТЕРРИТОРИИ РОССИЙСКОЙ ФЕДЕРАЦИИ</t>
  </si>
  <si>
    <t>230</t>
  </si>
  <si>
    <t>Доходы от уплаты акцизов на дизельное топливо, зачисляемые  в консолидированные бюджеты субъектов Российской Федерации</t>
  </si>
  <si>
    <t>240</t>
  </si>
  <si>
    <t>Доходы от уплаты акцизов на моторные масла для дизельных и (или) карбюраторных (инжекторных) двигателей, зачисляемые в консолидированные бюджеты субъектов Российской Федерации</t>
  </si>
  <si>
    <t>250</t>
  </si>
  <si>
    <t>Доходы от уплаты акцизов на автомобильный бензин, зачисляемые  в консолидированные бюджеты субъектов Российской Федерации</t>
  </si>
  <si>
    <t>260</t>
  </si>
  <si>
    <t>Доходы от уплаты акцизов на прямогонный бензин, производимый на территории Российской Федерации, зачисляемые в консолидированные бюджеты субъектов Российской Федерации</t>
  </si>
  <si>
    <t>100</t>
  </si>
  <si>
    <t>Дотации бюджетам городских округов на поддержку мер по обеспечению сбалансированности бюджетов</t>
  </si>
  <si>
    <t xml:space="preserve"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у физических лиц на основании патента в соответствии со статьей 227.1 Налогового Кодекса Российской </t>
  </si>
  <si>
    <t>150</t>
  </si>
  <si>
    <t xml:space="preserve">Государственная пошлина за выдачу разрешения на установку рекламной конструкции </t>
  </si>
  <si>
    <t>код аналитической группы подвида</t>
  </si>
  <si>
    <t>032</t>
  </si>
  <si>
    <t>Земельный налог с организаций, обладающих земельным участком, расположенным в границах городских округов</t>
  </si>
  <si>
    <t>042</t>
  </si>
  <si>
    <t xml:space="preserve">Земельный налог с физических лиц, обладающих земельным участком, расположенным в границах городских округов </t>
  </si>
  <si>
    <t>Налог, взимаемый в связи с применением патентной системы налогообложения, зачисляемый в бюджеты городских округов
налогообложения</t>
  </si>
  <si>
    <t>Наименование главного администратора доходов краевого бюджета</t>
  </si>
  <si>
    <t>Код классификации доходов бюджета</t>
  </si>
  <si>
    <t>код главного администратора</t>
  </si>
  <si>
    <t>код вида доходов бюджета</t>
  </si>
  <si>
    <t>код подвида доходов бюджета</t>
  </si>
  <si>
    <t>код группы</t>
  </si>
  <si>
    <t>код подгруппы</t>
  </si>
  <si>
    <t>код статьи</t>
  </si>
  <si>
    <t>код подстатьи</t>
  </si>
  <si>
    <t>код элемента</t>
  </si>
  <si>
    <t>код группы подвида</t>
  </si>
  <si>
    <t>Наименование кода классификации доходов бюджета</t>
  </si>
  <si>
    <t>Показатели прогноза доходов бюджета</t>
  </si>
  <si>
    <t>Федеральная налоговая служба</t>
  </si>
  <si>
    <t>Управление Федерального казначейства по Красноярскому краю</t>
  </si>
  <si>
    <t>Администрация города Назарово</t>
  </si>
  <si>
    <t>Федеральная служба по надзору в сфере природопользования</t>
  </si>
  <si>
    <t>ЗАДОЛЖЕННОСТЬ ПО ОТМЕНЕННЫМ НАЛОГАМ , СБОРАМ И ИНЫМ ОБЯЗАТЕЛЬНЫМ ПЛАТЕЖАМ</t>
  </si>
  <si>
    <t>052</t>
  </si>
  <si>
    <t>Земельный налог (по обязательствам, возникшим до 1 января 2006 года), мобилизуемый на территориях городских округов</t>
  </si>
  <si>
    <t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цели, мобилизуемые на территориях городских округов</t>
  </si>
  <si>
    <t>074</t>
  </si>
  <si>
    <t>Доходы от сдачи в аренду имущества, составляющего казну городских округов (за исключением земельных участков)</t>
  </si>
  <si>
    <t>081</t>
  </si>
  <si>
    <t>188</t>
  </si>
  <si>
    <t>30</t>
  </si>
  <si>
    <t>17</t>
  </si>
  <si>
    <t>ПРОЧИЕ НЕНАЛОГОВЫЕ ДОХОДЫ</t>
  </si>
  <si>
    <t>управление социальной защиты населения администрации г. Назарово</t>
  </si>
  <si>
    <t>Прочие неналоговые доходы бюджетов городских округов</t>
  </si>
  <si>
    <t>147</t>
  </si>
  <si>
    <t>180</t>
  </si>
  <si>
    <t>Финансовое упралвение администрации г.Назарово</t>
  </si>
  <si>
    <t>7397</t>
  </si>
  <si>
    <t>7398</t>
  </si>
  <si>
    <t>7456</t>
  </si>
  <si>
    <t>7555</t>
  </si>
  <si>
    <t>7563</t>
  </si>
  <si>
    <t>7571</t>
  </si>
  <si>
    <t>2654</t>
  </si>
  <si>
    <t>Финансовое управление администрации г.Назарово</t>
  </si>
  <si>
    <t>7429</t>
  </si>
  <si>
    <t>7514</t>
  </si>
  <si>
    <t>7518</t>
  </si>
  <si>
    <t>7519</t>
  </si>
  <si>
    <t>7552</t>
  </si>
  <si>
    <t>7554</t>
  </si>
  <si>
    <t>7564</t>
  </si>
  <si>
    <t>7566</t>
  </si>
  <si>
    <t>7570</t>
  </si>
  <si>
    <t>7588</t>
  </si>
  <si>
    <t>7604</t>
  </si>
  <si>
    <t>029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</si>
  <si>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</si>
  <si>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7408</t>
  </si>
  <si>
    <t>7409</t>
  </si>
  <si>
    <t>19</t>
  </si>
  <si>
    <t xml:space="preserve">Возврат остатков субсидий, субвенций и иных межбюджетных трансфертов, имеющих целевое назначение, прошлых лет 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</si>
  <si>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</si>
  <si>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15</t>
  </si>
  <si>
    <t>002</t>
  </si>
  <si>
    <t>29</t>
  </si>
  <si>
    <t>20</t>
  </si>
  <si>
    <t>35</t>
  </si>
  <si>
    <t>Нормативы распределения доходов в городской бюджет, %</t>
  </si>
  <si>
    <t>Невыясненные поступления, зачисляемые в бюджеты городских округов</t>
  </si>
  <si>
    <t>555</t>
  </si>
  <si>
    <t>Субсидии бюджетам городских округов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</si>
  <si>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7418</t>
  </si>
  <si>
    <t>7436</t>
  </si>
  <si>
    <t>7508</t>
  </si>
  <si>
    <t>Доходы бюджетов городских округов от возврата иными организациями остатков субсидий прошлых лет</t>
  </si>
  <si>
    <t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</si>
  <si>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>18</t>
  </si>
  <si>
    <t>Субвенции бюджетам муниципальных образований на осуществление государственных полномочий по обеспечению отдыха и оздоровления детей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</si>
  <si>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7649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</si>
  <si>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</si>
  <si>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</si>
  <si>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 xml:space="preserve"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
</t>
  </si>
  <si>
    <t>10</t>
  </si>
  <si>
    <t>2021 год</t>
  </si>
  <si>
    <t>497</t>
  </si>
  <si>
    <t>Субсидии бюджетам муниципальных образований на предоставление социальных выплат молодым семьям на приобретение (строительство) жилья в рамках подпрограммы "Улучшение жилищных условий отдельных категорий граждан" государственной программы Красноярского края "Создание условий для обеспечения доступным и комфортным жильем граждан"</t>
  </si>
  <si>
    <t>440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</si>
  <si>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</si>
  <si>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041</t>
  </si>
  <si>
    <t>Плата за размещение твердых бытовых отходов</t>
  </si>
  <si>
    <t>2022 год</t>
  </si>
  <si>
    <t>299</t>
  </si>
  <si>
    <t>302</t>
  </si>
  <si>
    <t>Субсидии бюджетам муниципальных образований на обеспечение мероприятий по переселению граждан из аварийного жилищного фонда за счет средств государственной корпорации - Фонда содействия реформированию жилищно-коммунального хозяйства в рамках подпрограммы «Переселение граждан из аварийного жилищного фонда» государственной программы Красноярского края «Создание условий для обеспечения доступным и комфортным жильем граждан»</t>
  </si>
  <si>
    <t>Субсидии бюджетам муниципальных образований на обеспечение мероприятий по переселению граждан из аварийного жилищного фонда в рамках подпрограммы "Переселение граждан из аварийного жилищного фонда" государственной программы Красноярского края "Создание условий для обеспечения доступным и комфортным жильем граждан"</t>
  </si>
  <si>
    <t>467</t>
  </si>
  <si>
    <t>Субсидии на обеспечение развития и укрепления материально-технической базы домов культуры в населенных пунктах с числом жителей до 50 тысяч человек в рамках подпрограммы "Обеспечение реализации государственной программы и прочие мероприятия" государственной программы Красноярского края "Развитие культуры и туризма"</t>
  </si>
  <si>
    <t>7454</t>
  </si>
  <si>
    <t>7488</t>
  </si>
  <si>
    <t>7509</t>
  </si>
  <si>
    <t>7579</t>
  </si>
  <si>
    <t>7640</t>
  </si>
  <si>
    <t>49</t>
  </si>
  <si>
    <t>053</t>
  </si>
  <si>
    <t>063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</si>
  <si>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</si>
  <si>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073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</si>
  <si>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</si>
  <si>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083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</si>
  <si>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</si>
  <si>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203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</si>
  <si>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</si>
  <si>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</si>
  <si>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090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</si>
  <si>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</si>
  <si>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>Прочие местные налоги и сборы, мобилизуемые на территориях городских округов</t>
  </si>
  <si>
    <t>1598</t>
  </si>
  <si>
    <t>0289</t>
  </si>
  <si>
    <t>900</t>
  </si>
  <si>
    <t>Субсидии бюджетам субъектов Российской Федерации (муниципальных образований) из бюджета субъекта Российской Федерации(местного бюджета)</t>
  </si>
  <si>
    <t>Субсидии бюджетам городских округов из местных бюджетов</t>
  </si>
  <si>
    <t>Дотации бюджетам городских округов на выравнивание бюджетной обеспеченности</t>
  </si>
  <si>
    <t>169</t>
  </si>
  <si>
    <t>Субсидии бюджетам городских округов на обновление материально-технической базы для формирования у обучающихся современных технологических и гуманитарных навыков</t>
  </si>
  <si>
    <t>178</t>
  </si>
  <si>
    <t>Субсидии бюджетам городских округов на мероприятия по переселению граждан из непредназначенных для проживания строений, созданных в период промышленного освоения Сибири и Дальнего Востока</t>
  </si>
  <si>
    <t>304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</si>
  <si>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</si>
  <si>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1060</t>
  </si>
  <si>
    <t>Прочие субсидии бюджетам городских округов (на реализацию мероприятий, направленных на повышение безопасности дорожного движения, за счет средств дорожного фонда Красноярского края в рамках подпрограммы "Повышение безопасности дорожного движения" государственной программы Красноярского края "Развитие транспортной системы")</t>
  </si>
  <si>
    <t>Прочие субсидии бюджетам городских округов ( на развитие детско-юношеского спорта в рамках подпрограммы "Развитие системы подготовки спортивного резерва" государственной программы Красноярского края "Развитие физической культуры и спорта")</t>
  </si>
  <si>
    <t>Прочие субсидии бюджетам городских округов (на частичное финансирование (возмещение) расходов муниципальных образований края на выплаты врачам (включая санитарных врачей), медицинским сестрам диетическим, шеф-поварам, старшим воспитателям муниципальных загородных оздоровительных лагерей, оплату услуг по санитарно-эпидемиологической оценке обстановки муниципальных загородных оздоровительных лагерей, оказанных на договорной основе, в случае отсутствия в муниципальных загородных оздоровительных лагерях санитарных врачей в рамках подпрограммы"Развитие дошкольного, общего и дополнительного образования" государственной программы Красноярского края"Развитие образования")</t>
  </si>
  <si>
    <t>Прочие субсидии бюджетам городских округов (на проведение мероприятий, направленных на обеспечение безопасного участия детей в дорожном движении, в рамках подпрограммы "Повышение безопасности дорожного движения" государственной программы Красноярского края "Развитие транспортной системы")</t>
  </si>
  <si>
    <t>Прочие субсидии бюджетам городских округов (на поддержку спортивных клубов по месту жительства в рамках подпрограммы "Развитие массовой физической культуры и спорта" государственной программы Красноярского края "Развитие физической культуры и спорта")</t>
  </si>
  <si>
    <t>7420</t>
  </si>
  <si>
    <t>Прочие субсидии бюджетам городских округов (Субсидии бюджетам муниципальных районов и городских округов Красноярского края на устройство плоскостных спортивных сооружений в сельской местности в рамках подпрограммы "Развитие массовой физической культуры и спорта" государственной программы Красноярского края "Развитие физической культуры и спорта"</t>
  </si>
  <si>
    <t>7427</t>
  </si>
  <si>
    <t>Прочие субсидии бюджетам городских округов (на обустройство участков улично-дорожной сети вблизи образовательных организаций для обеспечения безопасности дорожного движения за счет средств дорожного фонда Красноярского края)</t>
  </si>
  <si>
    <t>Прочие субсидии бюджетам городских округов (на приобретение специализированных транспортных средств для перевозки инвалидов, спортивного оборудования, инвентаря, экипировки для занятий физической культурой и спортом лиц с ограниченными возможностями здоровья и инвалидов в муниципальных физкультурно-спортивных организациях в рамках подпрограммы "Развитие системы подготовки спортивного резерва" государственной программы Красноярского края "Развитие физической культуры и спорта")</t>
  </si>
  <si>
    <t>Прочие субсидии бюджетам городских округов (на развитие системы патриотического воспитания в рамках деятельности муниципальных молодежных центров в рамках подпрограммы "Патриотическое воспитание молодежи" государственной программы Красноярского края "Молодежь Красноярского края в XXI веке")</t>
  </si>
  <si>
    <t>Прочие субсидии бюджетам городских округов (на поддержку деятельности муниципальных молодежных центров в рамках подпрограммы "Вовлечение молодежи в социальную практику" государственной программы Красноярского края "Молодежь Красноярского края в XXI веке")</t>
  </si>
  <si>
    <t>Прочие субсидии бюджетам городских округов (на строительство муниципальных объектов коммунальной и транспортной инфраструктуры в рамках подпрограммы "Стимулирование жилищного строительства" государственной программы Красноярского края "Создание условий для обеспечения доступным и комфортным жильем граждан")</t>
  </si>
  <si>
    <t>Прочие субсидии бюджетам городских округов (на содержание автомобильных дорог общего пользования местного значения за счет средств дорожного фонда Красноярского края в рамках подпрограммы "Дороги Красноярья" государственной программы Красноярского края "Развитие транспортной системы")</t>
  </si>
  <si>
    <t>Прочие субсидии бюджетам городских округов (на капитальный ремонт и ремонт автомобильных дорог общего пользования местного значения за счет средств дорожного фонда Красноярского края в рамках подпрограммы "Дороги Красноярья" государственной программы Красноярского края "Развитие транспортной системы")</t>
  </si>
  <si>
    <t>Прочие субсидии бюджетам городских округов (на организацию и проведение акарицидных обработок мест массового отдыха населения в рамках подпрограммы "Профилактика заболеваний и формирование здорового образа жизни. Развитие первичной медико-санитарной помощи, паллиативной помощи и совершенствование системы лекарственного обеспечения" государственной программы Красноярского края "Развитие здравоохранения")</t>
  </si>
  <si>
    <t>Прочие субсидии бюджетам городских округов (на проведение работ в общеобразовательных организациях с целью приведения зданий и сооружений в соответствие требованиям надзорных органов в рамках подпрограммы "Развитие дошкольного, общего и дополнительного образования" государственной программы Красноярского края "Развитие образования")</t>
  </si>
  <si>
    <t>Прочие субсидии бюджетам городских округов (на финансирование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 в рамках подпрограммы "Модернизация, реконструкция и капитальный ремонт объектов коммунальной инфраструктуры муниципальных образований" государственной программы Красноярского края "Реформирование и модернизация жилищно-коммунального хозяйства")</t>
  </si>
  <si>
    <t>Прочие субсидии бюджетам городских округов (на реализацию муниципальных программ поддержки социально ориентированных некоммерческих организаций на конкурсной основе в рамках подпрограммы "Обеспечение реализации общественных и гражданских инициатив и поддержка социально ориентированных некоммерческих организаций" государственной программы Красноярского края "Содействие развитию гражданского общества")</t>
  </si>
  <si>
    <t>Прочие субсидии бюджетам городских округов (на финансирование создания и обеспечение деятельности муниципальных ресурсных центров поддержки общественных инициатив в рамках подпрограммы "Обеспечение реализации общественных и гражданских инициатив и поддержка социально ориентированных некоммерческих организаций" государственной программы Красноярского края "Содействие развитию гражданского общества")</t>
  </si>
  <si>
    <t>7840</t>
  </si>
  <si>
    <t>Прочие субсидии бюджетам городских округов (на 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качества, в рамках подпрограммы "Поддержка внедрения стандартов предоставления (оказания) муниципальных услуг и повышения качества жизни населения" государственной программы Красноярского края "Содействие развитию местного самоуправления")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</si>
  <si>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</si>
  <si>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несовершеннолетних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</si>
  <si>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</si>
  <si>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</si>
  <si>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</si>
  <si>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</si>
  <si>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</si>
  <si>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>Возмещение ущерба при возникновении страховых случаев, когда выгодоприобретателями выступают получатели средств бюджета городского округа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</si>
  <si>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действующим до 1 января 2020 года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</si>
  <si>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(доходы бюджетов городских округов за исключением доходов, направляемых на формирование муниципального дорожного фонда, а также иных платежей в случае принятия решения финансовым органом муниципального образования о раздельном учете задолженности)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</si>
  <si>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действующим до 1 января 2020 года</t>
  </si>
  <si>
    <t>006</t>
  </si>
  <si>
    <t>439</t>
  </si>
  <si>
    <t>093</t>
  </si>
  <si>
    <t>143</t>
  </si>
  <si>
    <t>153</t>
  </si>
  <si>
    <t>173</t>
  </si>
  <si>
    <t>193</t>
  </si>
  <si>
    <t>Управление делами Губернатора и Правительства Красноярского края</t>
  </si>
  <si>
    <t>Агентство по обеспечению деятельности мировых судей Красноярского края</t>
  </si>
  <si>
    <t>123</t>
  </si>
  <si>
    <t>0041</t>
  </si>
  <si>
    <t>Служба по ветиринарному надзору Красноярского края</t>
  </si>
  <si>
    <t>Федеральная служба по ветеринарному и фитосанитарному надзору</t>
  </si>
  <si>
    <t>Министерство внутренних дел Российской Федерации</t>
  </si>
  <si>
    <t>129</t>
  </si>
  <si>
    <t xml:space="preserve">Субвенции бюджетам городских округов на выполнение передаваемых полномочий субъектов Российской Федерации ( на организацию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 7-2988) в рамках подпрограммы "Повышение качества и доступности социальных услуг" государственной программы Красноярского края "Развитие системы социальной поддержки граждан") </t>
  </si>
  <si>
    <t xml:space="preserve">Субвенции бюджетам городских округов на выполнение передаваемых полномочий субъектов Российской Федерации (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"Развитие дошкольного, общего и дополнительного образования" государственной программы Красноярского края "Развитие образования" </t>
  </si>
  <si>
    <t>Субвенции бюджетам городских округов на выполнение передаваемых полномочий субъектов Российской Федерации (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"Развитие дошкольного, общего и дополнительного образования" государственной программы Красноярского края "Развитие образования")</t>
  </si>
  <si>
    <t>Субвенции бюджетам городских округов на выполнение передаваемых полномочий субъектов Российской Федерации (на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(в соответствии с Законом края от 30 января 2014 года № 6-2056) по министерству экономического развития и инвестиционной политики Красноярского края в рамках непрограммных расходов отдельных органов исполнительной власти)</t>
  </si>
  <si>
    <t>Субвенции бюджетам городских округов на выполнение передаваемых полномочий субъектов Российской Федерации (на 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 в рамках непрограммных расходов органов судебной власти)</t>
  </si>
  <si>
    <t>Субвенции бюджетам городских округов на выполнение передаваемых полномочий субъектов Российской Федерации (на выполнение отдельных государственных полномочий по организации проведения мероприятий по отлову и содержанию безнадзорных животных (в соответствии с Законом края от 13 июня 2013 года № 4-1402) в рамках подпрограммы "Охрана природных комплексов и объектов" государственной программы Красноярского края "Охрана окружающей среды, воспроизводство природных ресурсов")</t>
  </si>
  <si>
    <t>Субвенции бюджетам городских округов на выполнение передаваемых полномочий субъектов Российской Федерации (на осуществление государственных полномочий в области архивного дела, переданных органам местного самоуправления Красноярского края (в соответствии с Законом края от 21 декабря 2010 года № 11-5564), в рамках подпрограммы "Развитие архивного дела" государственной программы Красноярского края "Развитие культуры и туризма")</t>
  </si>
  <si>
    <t>Субвенции бюджетам городских округов на выполнение передаваемых полномочий субъектов Российской Федерации ( на осуществление государственных полномочий по организации и осуществлению деятельности по опеке и попечительству в отношении несовершеннолетних в рамках подпрограммы "Государственная поддержка детей-сирот, расширение практики применения семейных форм воспитания" государственной программы Красноярского края "Развитие образования")</t>
  </si>
  <si>
    <t>Субвенции бюджетам городских округов на выполнение передаваемых полномочий субъектов Российской Федерации (на 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(в соответствии с Законом края от 27 декабря 2005 года № 17-4379) в рамках подпрограммы "Развитие дошкольного, общего и дополнительного образования" государственной программы Красноярского края "Развитие образования")</t>
  </si>
  <si>
    <t>Субвенции бюджетам городских округов на выполнение передаваемых полномочий субъектов Российской Федерации (на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"Развитие дошкольного, общего и дополнительного образования" государственной программы Красноярского края "Развитие образования")</t>
  </si>
  <si>
    <t>Субвенции бюджетам городских округов на выполнение передаваемых полномочий субъектов Российской Федерации (на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 (в соответствии с Законом края от 27 декабря 2005 года № 17-4377) в рамках подпрограммы "Развитие дошкольного, общего и дополнительного образования" государственной программы Красноярского края "Развитие образования")</t>
  </si>
  <si>
    <t>Субвенции бюджетам городских округов на выполнение передаваемых полномочий субъектов Российской Федерации (на реализацию отдельных мер по обеспечению ограничения платы граждан за коммунальные услуги (в соответствии с Законом края от 1 декабря 2014 года № 7-2839) в рамках подпрограммы "Обеспечение доступности платы граждан в условиях развития жилищных отношений" государственной программы Красноярского края "Реформирование и модернизация жилищно-коммунального хозяйства и повышение энергетической эффективности")</t>
  </si>
  <si>
    <t>Субвенции бюджетам городских округов на выполнение передаваемых полномочий субъектов Российской Федерации (на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"Развитие дошкольного, общего и дополнительного образования" государственной программы Красноярского края "Развитие образования")</t>
  </si>
  <si>
    <t>Субвенции бюджетам городских округов на выполнение передаваемых полномочий субъектов Российской Федерации (на осуществление государственных полномочий по созданию и обеспечению деятельности комиссий по делам несовершеннолетних и защите их прав (в соответствии с Законом края от 26 декабря 2006 года № 21-5589) по министерству финансов Красноярского края в рамках непрограммных расходов отдельных органов исполнительной власти)</t>
  </si>
  <si>
    <t>082</t>
  </si>
  <si>
    <t>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</si>
  <si>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в рамках непрограммных расходов органов судебной власти</t>
  </si>
  <si>
    <t>469</t>
  </si>
  <si>
    <t xml:space="preserve">Субвенции бюджетам на проведение Всероссийской переписи населения 2020 года
</t>
  </si>
  <si>
    <t>45</t>
  </si>
  <si>
    <t>303</t>
  </si>
  <si>
    <t xml:space="preserve">Межбюджетные трансферты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
</t>
  </si>
  <si>
    <t>Прочие межбюджетные трансферты, передаваемые бюджетам городских округов(реализация мероприятий, связанных с обеспечением санитарно-эпидемиологической безопасности при подготовке к проведению общероссийского голосования по вопросу одобрения изменений в Конституцию Российской Федерации, за счет средств резервного фонда Правительства Российской Федерации в рамках непрограммных расходов агентства по гражданской обороне, чрезвычайным ситуациям и пожарной безопасности Красноярского края)</t>
  </si>
  <si>
    <t>7745</t>
  </si>
  <si>
    <t>Прочие межбюджетные трансферты, передаваемые бюджетам городских округов (за содействие развитию налогового потенциала в рамках подпрограммы "Содействие развитию налогового потенциала муниципальных образований" государственной программы Красноярского края "Содействие развитию местного самоуправления")</t>
  </si>
  <si>
    <t>40</t>
  </si>
  <si>
    <t>Иные межбюджетные трансферты</t>
  </si>
  <si>
    <t>Дотации бюджетам муниципальных образований края на частичную компенсацию расходов на оплату труда работников муниципальных учреждений в рамках подпрограммы «Создание условий для эффективного и ответственного управления муниципальными финансами, повышения устойчивости бюджетов муниципальных образований» государственной программы Красноярского края «Управление государственными финансами»</t>
  </si>
  <si>
    <t>080</t>
  </si>
  <si>
    <t>Налог на доходы физических лиц в отношении доходов физических лиц, превышающих 5,0 млн рублей, в части, установленной для уплаты в федеральный бюджет</t>
  </si>
  <si>
    <t>Налог, взимаемый в связи с применением упрощенной системы налогообложения</t>
  </si>
  <si>
    <t>Налог, взимаемый с налогоплательщиков, выбравших в качестве объекта налогообложения доходы</t>
  </si>
  <si>
    <t>011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</si>
  <si>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</si>
  <si>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021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</si>
  <si>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</si>
  <si>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Показатели кассовых поступлений в 2021 году 
(по состоянию 
на 01.10.2021)</t>
  </si>
  <si>
    <t>Оценка 
2021 года</t>
  </si>
  <si>
    <t>2023 год</t>
  </si>
  <si>
    <t>2024 год</t>
  </si>
  <si>
    <t>Плата за размещение отдодов производства</t>
  </si>
  <si>
    <t>Прочие доходы от оказания платных услуг (работ) получателями средств бюджетов городских округов</t>
  </si>
  <si>
    <t>Прочие доходы от оказания платных услуг (работ)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</si>
  <si>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</si>
  <si>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2650</t>
  </si>
  <si>
    <t>Прочие субсидии бюджетам городских округов (на выполнение требований федеральных стандартов спортивной подготовки в рамках подпрограммы "Развитие системы подготовки спортивного резерва" государственной программы Красноярского края "Развитие физической культуры и спорта")</t>
  </si>
  <si>
    <t>7410</t>
  </si>
  <si>
    <t>Субсидии бюджетам муниципальных районов и городских округов Красноярского края на реализацию муниципальных программ, подпрограмм, направленных на реализацию мероприятий в сфере укрепления межнационального единства и межконфессионального согласия, в рамках подпрограммы"Противодействие этническому радикализму и экстремизму, мигрантофобии" государственной программы Красноярского края"Укрепление единства российской нации и этнокультурное развитие народов Красноярского края"</t>
  </si>
  <si>
    <t>7449</t>
  </si>
  <si>
    <t>Субсидии бюджетам муниципальных образований на государственную поддержку комплексного развития муниципальных учреждений культуры и образовательных организаций в области культуры в рамках подпрограммы "Обеспечение реализации государственной программы и прочие мероприятия" государственной программы Красноярского края "Развитие культуры и туризма"</t>
  </si>
  <si>
    <t>7462</t>
  </si>
  <si>
    <t>Прочие субсидии бюджетам городских округов (на строительство жилья, участие в долевом строительстве многоквартирных домов, приобретение жилых помещений и выплату возмещения собственникам жилых помещений за изымаемое жилое помещение для переселения граждан, проживающих в жилых домах муниципальных образований, признанных в установленном порядке аварийными и подлежащими сносу или реконструкции, в рамках подпрограммы "Переселение граждан из аварийного жилищного фонда" государственной программы Красноярского края "Создание условий для обеспечения доступным и комфортным жильем граждан")</t>
  </si>
  <si>
    <t>7482</t>
  </si>
  <si>
    <t>Прочие субсидии бюджетам городских округов (для постоянно действующих коллективов самодеятельного художественного творчества Красноярского края (любительским творческим коллективам) на поддержку творческих фестивалей и конкурсов, в том числе для детей и молодежи, в рамках подпрограммы "Поддержка искусства и народного творчества" государственной программы Красноярского края "Развитие культуры и туризма")</t>
  </si>
  <si>
    <t>7572</t>
  </si>
  <si>
    <t>Прочие субсидии бюджетам городских округов (на строительство и (или) реконструкцию объектов коммунальной инфраструктуры, находящихся в муниципальной собственности, используемых в сфере водоснабжения, водоотведения и очистки сточных вод, в рамках подпрограммы "Чистая вода" государственной программы Красноярского края "Реформирование и модернизация жилищно-коммунального хозяйства и повышение энергетической эффективности")</t>
  </si>
  <si>
    <t>1011</t>
  </si>
  <si>
    <t>БЕЗВОЗМЕЗДНЫЕ ПОСТУПЛЕНИЯ ОТ НЕГОСУДАРСТВЕННЫХ ОРГАНИЗАЦИЙ</t>
  </si>
  <si>
    <t>Поступления от денежных пожертвований, предоставляемых негосударственными организациями получателям средств бюджетов городских округов</t>
  </si>
  <si>
    <t>Доходы бюджетов городских округов от возврата бюджетными учреждениями остатков субсидий прошлых лет</t>
  </si>
  <si>
    <t>078</t>
  </si>
  <si>
    <t>Управление образования  администрации города Назарово</t>
  </si>
  <si>
    <t>Налог, взимаемый с налогоплательщиков, выбравших в качестве объекта налогообложения доходы (за налоговые периоды, истекшие до 1 января 2011 года) (сумма платежа (перерасчеты, недоимка и задолженность по соответствующему платежу, в том числе по отмененному)</t>
  </si>
  <si>
    <t>Минимальный налог, зачисляемый в бюджеты субъектов Российской Федерации (за налоговые периоды, истекшие до 1 января 2016 года) (сумма, платежа (перерасчеты, недоимка и задолженность по соответствующему платежу, в том числе по отмененному)</t>
  </si>
  <si>
    <t>050</t>
  </si>
  <si>
    <t>Управление образования администрации города Назарово</t>
  </si>
  <si>
    <t>300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</si>
  <si>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</si>
  <si>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312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</si>
  <si>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</si>
  <si>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>7553</t>
  </si>
  <si>
    <t>Субсидии бюджетам муниципальных образований на финансирование (возмещение) расходов, направленных на сохранение и развитие материально-технической базы муниципальных загородных оздоровительных лагерей,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</si>
  <si>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ПРОЧИЕ БЕЗВОЗМЕЗДНЫЕ ПОСТУПЛЕНИЯ</t>
  </si>
  <si>
    <t>Прочие безвозмездные поступления в бюджеты городских округов</t>
  </si>
  <si>
    <t>Доходы от оказания информационных услуг органами местного самоуправления городских округов, казенными учреждениями городских округов</t>
  </si>
  <si>
    <t>070</t>
  </si>
  <si>
    <t>Доходы от оказания инфрмационных услуг</t>
  </si>
  <si>
    <t>Прочие межбюджетные трансферты, передаваемые бюджетам городских округов ( обустройство и восстановление воинских захоронений в рамках подпрограммы «Поддержка муниципальных проектов по благоустройству территорий и повышению активности населения в решении вопросов местного значения» государственной программы Красноярского края «Содействие развитию местного самоуправления»)</t>
  </si>
  <si>
    <t>5299</t>
  </si>
  <si>
    <t>7846</t>
  </si>
  <si>
    <t>Субвенции бюджетам городских округов на выполнение передаваемых полномочий субъектов Российской Федерации (на осуществление отдельных государственных полномочий по обеспечению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 (в соответствии с Законом края от 8 июля 2021 года № 11-5284), в рамках подпрограммы «Улучшение жилищных условий отдельных категорий граждан» государственной программы Красноярского края «Создание условий для обеспечения доступным и комфортным жильем граждан»)</t>
  </si>
  <si>
    <t>7662</t>
  </si>
  <si>
    <t xml:space="preserve">Прочие субсидии бюджетам городских округов ( на поддержку деятельности муниципальных ресурсных центров поддержки добровольчества (волонтерства) в рамках подпрограммы «Вовлечение молодёжи в социальную практику» государственной программы Красноярского края «Молодёжь Красноярского края в XXI веке» </t>
  </si>
  <si>
    <t>7607</t>
  </si>
  <si>
    <t xml:space="preserve">Прочие субсидии бюджетам городских округов (на реализацию муниципальных программ развития субъектов малого и среднего предпринимательства в рамках подпрограммы "Развитие субъектов малого и среднего предпринимательства" государственной программы Красноярского края "Развитие инвестиционной деятельности, малого и среднего предпринимательства") </t>
  </si>
  <si>
    <t>7413</t>
  </si>
  <si>
    <t>Прочие субсидии бюджетам городских округов (на частичное финансирование (возмещение) расходов на содержание единых дежурно-диспетчерских служб муниципальных образований Красноярского края в рамках подпрограммы "Предупреждение, спасение, помощь населению в чрезвычайных ситуациях" государственной программы Красноярского края "Защита от чрезвычайных ситуаций природного и техногенного характера и обеспечение безопасности населения")</t>
  </si>
  <si>
    <t>519</t>
  </si>
  <si>
    <t>Субсидия бюджетам городских округов на поддержку отрасли культуры</t>
  </si>
  <si>
    <t>Прочие субсидии бюджетам городских округов (на 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городах, за счет средств краевого бюджета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образования»)</t>
  </si>
  <si>
    <t>Реестр источников доходов  бюджета городского округа  города Назарово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</si>
</sst>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43" formatCode="_-* #,##0.00\ _₽_-;\-* #,##0.00\ _₽_-;_-* &quot;-&quot;??\ _₽_-;_-@_-"/>
    <numFmt numFmtId="164" formatCode="_-* #,##0.00_р_._-;\-* #,##0.00_р_._-;_-* &quot;-&quot;??_р_._-;_-@_-"/>
    <numFmt numFmtId="165" formatCode="#,##0_ ;[Red]\-#,##0\ "/>
    <numFmt numFmtId="166" formatCode="#,##0.00_ ;[Red]\-#,##0.00\ "/>
    <numFmt numFmtId="167" formatCode="#,##0.0_ ;[Red]\-#,##0.0\ "/>
    <numFmt numFmtId="168" formatCode="#,##0.0"/>
    <numFmt numFmtId="169" formatCode="#,##0.000_ ;[Red]\-#,##0.000\ "/>
    <numFmt numFmtId="170" formatCode="?"/>
  </numFmts>
  <fonts count="29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6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Helv"/>
      <charset val="204"/>
    </font>
    <font>
      <b/>
      <sz val="8"/>
      <name val="Times New Roman"/>
      <family val="1"/>
      <charset val="204"/>
    </font>
    <font>
      <sz val="11"/>
      <color rgb="FF000000"/>
      <name val="Calibri"/>
      <family val="2"/>
      <scheme val="minor"/>
    </font>
    <font>
      <sz val="10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9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8"/>
      <name val="Arial Narrow"/>
      <family val="2"/>
      <charset val="204"/>
    </font>
    <font>
      <sz val="9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2"/>
      <color rgb="FF000000"/>
      <name val="Times New Roman"/>
      <family val="1"/>
    </font>
    <font>
      <sz val="11"/>
      <color rgb="FF000000"/>
      <name val="Times New Roman"/>
      <family val="2"/>
    </font>
    <font>
      <sz val="12"/>
      <color rgb="FF000000"/>
      <name val="Times New Roman"/>
      <family val="2"/>
    </font>
    <font>
      <sz val="10"/>
      <name val="Arial"/>
      <family val="2"/>
      <charset val="204"/>
    </font>
    <font>
      <sz val="10"/>
      <color rgb="FF000000"/>
      <name val="Times New Roman"/>
      <family val="2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1">
    <xf numFmtId="0" fontId="0" fillId="0" borderId="0"/>
    <xf numFmtId="164" fontId="2" fillId="0" borderId="0" applyFont="0" applyFill="0" applyBorder="0" applyAlignment="0" applyProtection="0"/>
    <xf numFmtId="0" fontId="2" fillId="0" borderId="0"/>
    <xf numFmtId="0" fontId="10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6" fillId="0" borderId="0"/>
  </cellStyleXfs>
  <cellXfs count="189">
    <xf numFmtId="0" fontId="0" fillId="0" borderId="0" xfId="0"/>
    <xf numFmtId="0" fontId="3" fillId="0" borderId="0" xfId="0" applyFont="1" applyFill="1" applyAlignment="1">
      <alignment vertical="center"/>
    </xf>
    <xf numFmtId="0" fontId="5" fillId="0" borderId="0" xfId="0" applyFont="1" applyFill="1" applyAlignment="1">
      <alignment horizontal="center" vertical="center"/>
    </xf>
    <xf numFmtId="49" fontId="6" fillId="0" borderId="0" xfId="1" applyNumberFormat="1" applyFont="1" applyFill="1" applyAlignment="1">
      <alignment horizontal="center" vertical="center"/>
    </xf>
    <xf numFmtId="0" fontId="6" fillId="0" borderId="0" xfId="0" applyFont="1" applyFill="1" applyAlignment="1">
      <alignment vertical="center"/>
    </xf>
    <xf numFmtId="165" fontId="4" fillId="0" borderId="0" xfId="0" applyNumberFormat="1" applyFont="1" applyFill="1" applyAlignment="1">
      <alignment vertical="center"/>
    </xf>
    <xf numFmtId="165" fontId="3" fillId="0" borderId="0" xfId="0" applyNumberFormat="1" applyFont="1" applyFill="1" applyAlignment="1">
      <alignment vertical="center"/>
    </xf>
    <xf numFmtId="165" fontId="4" fillId="0" borderId="0" xfId="0" applyNumberFormat="1" applyFont="1" applyFill="1" applyAlignment="1">
      <alignment horizontal="right" vertical="center"/>
    </xf>
    <xf numFmtId="0" fontId="6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vertical="center"/>
    </xf>
    <xf numFmtId="49" fontId="7" fillId="0" borderId="0" xfId="1" applyNumberFormat="1" applyFont="1" applyFill="1" applyAlignment="1">
      <alignment horizontal="center" vertical="center"/>
    </xf>
    <xf numFmtId="165" fontId="4" fillId="0" borderId="0" xfId="0" applyNumberFormat="1" applyFont="1" applyFill="1" applyAlignment="1">
      <alignment vertical="top"/>
    </xf>
    <xf numFmtId="165" fontId="3" fillId="0" borderId="0" xfId="0" applyNumberFormat="1" applyFont="1" applyFill="1" applyAlignment="1">
      <alignment vertical="top"/>
    </xf>
    <xf numFmtId="0" fontId="9" fillId="0" borderId="0" xfId="0" applyFont="1" applyFill="1" applyAlignment="1">
      <alignment horizontal="center" vertical="center"/>
    </xf>
    <xf numFmtId="0" fontId="9" fillId="0" borderId="0" xfId="0" applyFont="1" applyFill="1" applyAlignment="1">
      <alignment vertical="center"/>
    </xf>
    <xf numFmtId="166" fontId="3" fillId="2" borderId="1" xfId="0" applyNumberFormat="1" applyFont="1" applyFill="1" applyBorder="1" applyAlignment="1">
      <alignment horizontal="right" vertical="top" wrapText="1"/>
    </xf>
    <xf numFmtId="0" fontId="6" fillId="0" borderId="0" xfId="0" applyFont="1" applyFill="1" applyAlignment="1">
      <alignment horizontal="center" vertical="top"/>
    </xf>
    <xf numFmtId="0" fontId="6" fillId="0" borderId="0" xfId="0" applyFont="1" applyFill="1" applyAlignment="1">
      <alignment vertical="top"/>
    </xf>
    <xf numFmtId="166" fontId="4" fillId="2" borderId="1" xfId="0" applyNumberFormat="1" applyFont="1" applyFill="1" applyBorder="1" applyAlignment="1">
      <alignment horizontal="right" vertical="top" wrapText="1"/>
    </xf>
    <xf numFmtId="49" fontId="3" fillId="2" borderId="1" xfId="1" applyNumberFormat="1" applyFont="1" applyFill="1" applyBorder="1" applyAlignment="1">
      <alignment horizontal="center" vertical="top"/>
    </xf>
    <xf numFmtId="0" fontId="6" fillId="2" borderId="1" xfId="0" applyFont="1" applyFill="1" applyBorder="1" applyAlignment="1">
      <alignment horizontal="justify" vertical="top"/>
    </xf>
    <xf numFmtId="0" fontId="9" fillId="2" borderId="1" xfId="0" applyNumberFormat="1" applyFont="1" applyFill="1" applyBorder="1" applyAlignment="1">
      <alignment vertical="top" wrapText="1"/>
    </xf>
    <xf numFmtId="0" fontId="6" fillId="2" borderId="1" xfId="0" applyFont="1" applyFill="1" applyBorder="1" applyAlignment="1">
      <alignment horizontal="justify" vertical="center"/>
    </xf>
    <xf numFmtId="166" fontId="4" fillId="2" borderId="1" xfId="0" applyNumberFormat="1" applyFont="1" applyFill="1" applyBorder="1" applyAlignment="1" applyProtection="1">
      <alignment horizontal="right" vertical="top" wrapText="1"/>
    </xf>
    <xf numFmtId="0" fontId="6" fillId="2" borderId="1" xfId="0" applyFont="1" applyFill="1" applyBorder="1" applyAlignment="1">
      <alignment horizontal="center" vertical="top"/>
    </xf>
    <xf numFmtId="166" fontId="6" fillId="2" borderId="1" xfId="0" applyNumberFormat="1" applyFont="1" applyFill="1" applyBorder="1" applyAlignment="1">
      <alignment horizontal="right" vertical="top" wrapText="1"/>
    </xf>
    <xf numFmtId="166" fontId="3" fillId="2" borderId="1" xfId="0" applyNumberFormat="1" applyFont="1" applyFill="1" applyBorder="1" applyAlignment="1">
      <alignment vertical="top"/>
    </xf>
    <xf numFmtId="49" fontId="6" fillId="2" borderId="1" xfId="1" applyNumberFormat="1" applyFont="1" applyFill="1" applyBorder="1" applyAlignment="1">
      <alignment horizontal="center" vertical="top"/>
    </xf>
    <xf numFmtId="0" fontId="6" fillId="2" borderId="1" xfId="0" applyFont="1" applyFill="1" applyBorder="1" applyAlignment="1">
      <alignment horizontal="justify" vertical="top" wrapText="1"/>
    </xf>
    <xf numFmtId="0" fontId="6" fillId="2" borderId="1" xfId="0" applyFont="1" applyFill="1" applyBorder="1" applyAlignment="1">
      <alignment horizontal="justify" vertical="center" wrapText="1"/>
    </xf>
    <xf numFmtId="0" fontId="6" fillId="2" borderId="1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left" vertical="top" wrapText="1"/>
    </xf>
    <xf numFmtId="167" fontId="3" fillId="2" borderId="1" xfId="0" applyNumberFormat="1" applyFont="1" applyFill="1" applyBorder="1" applyAlignment="1">
      <alignment vertical="top"/>
    </xf>
    <xf numFmtId="0" fontId="9" fillId="2" borderId="1" xfId="0" applyFont="1" applyFill="1" applyBorder="1" applyAlignment="1">
      <alignment horizontal="justify" vertical="center"/>
    </xf>
    <xf numFmtId="0" fontId="6" fillId="2" borderId="1" xfId="0" applyFont="1" applyFill="1" applyBorder="1" applyAlignment="1">
      <alignment vertical="top" wrapText="1"/>
    </xf>
    <xf numFmtId="0" fontId="9" fillId="2" borderId="1" xfId="0" applyFont="1" applyFill="1" applyBorder="1" applyAlignment="1">
      <alignment vertical="top" wrapText="1"/>
    </xf>
    <xf numFmtId="169" fontId="3" fillId="2" borderId="1" xfId="0" applyNumberFormat="1" applyFont="1" applyFill="1" applyBorder="1" applyAlignment="1">
      <alignment horizontal="right" vertical="top" wrapText="1"/>
    </xf>
    <xf numFmtId="49" fontId="6" fillId="2" borderId="1" xfId="0" applyNumberFormat="1" applyFont="1" applyFill="1" applyBorder="1" applyAlignment="1">
      <alignment horizontal="left" vertical="top" wrapText="1"/>
    </xf>
    <xf numFmtId="49" fontId="9" fillId="2" borderId="1" xfId="0" applyNumberFormat="1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wrapText="1"/>
    </xf>
    <xf numFmtId="0" fontId="6" fillId="2" borderId="1" xfId="0" applyFont="1" applyFill="1" applyBorder="1" applyAlignment="1">
      <alignment wrapText="1"/>
    </xf>
    <xf numFmtId="0" fontId="13" fillId="2" borderId="1" xfId="4" applyNumberFormat="1" applyFont="1" applyFill="1" applyBorder="1" applyAlignment="1">
      <alignment horizontal="left" vertical="top" wrapText="1"/>
    </xf>
    <xf numFmtId="167" fontId="3" fillId="2" borderId="1" xfId="0" applyNumberFormat="1" applyFont="1" applyFill="1" applyBorder="1" applyAlignment="1">
      <alignment horizontal="right" vertical="top" wrapText="1"/>
    </xf>
    <xf numFmtId="49" fontId="6" fillId="2" borderId="1" xfId="0" applyNumberFormat="1" applyFont="1" applyFill="1" applyBorder="1" applyAlignment="1" applyProtection="1">
      <alignment horizontal="left" vertical="top" wrapText="1"/>
    </xf>
    <xf numFmtId="168" fontId="3" fillId="2" borderId="1" xfId="0" applyNumberFormat="1" applyFont="1" applyFill="1" applyBorder="1" applyAlignment="1">
      <alignment vertical="top"/>
    </xf>
    <xf numFmtId="0" fontId="6" fillId="2" borderId="1" xfId="0" applyNumberFormat="1" applyFont="1" applyFill="1" applyBorder="1" applyAlignment="1">
      <alignment vertical="top" wrapText="1"/>
    </xf>
    <xf numFmtId="166" fontId="3" fillId="0" borderId="0" xfId="0" applyNumberFormat="1" applyFont="1" applyFill="1" applyAlignment="1">
      <alignment vertical="top"/>
    </xf>
    <xf numFmtId="0" fontId="4" fillId="0" borderId="4" xfId="0" applyFont="1" applyFill="1" applyBorder="1" applyAlignment="1">
      <alignment horizontal="center" vertical="top"/>
    </xf>
    <xf numFmtId="0" fontId="3" fillId="0" borderId="4" xfId="0" applyFont="1" applyFill="1" applyBorder="1" applyAlignment="1">
      <alignment horizontal="center" vertical="top"/>
    </xf>
    <xf numFmtId="49" fontId="6" fillId="0" borderId="0" xfId="1" applyNumberFormat="1" applyFont="1" applyFill="1" applyAlignment="1">
      <alignment horizontal="center" vertical="top"/>
    </xf>
    <xf numFmtId="170" fontId="6" fillId="0" borderId="1" xfId="0" applyNumberFormat="1" applyFont="1" applyBorder="1" applyAlignment="1" applyProtection="1">
      <alignment horizontal="left" vertical="top" wrapText="1"/>
    </xf>
    <xf numFmtId="49" fontId="3" fillId="0" borderId="1" xfId="1" applyNumberFormat="1" applyFont="1" applyFill="1" applyBorder="1" applyAlignment="1">
      <alignment horizontal="center" vertical="top"/>
    </xf>
    <xf numFmtId="166" fontId="3" fillId="0" borderId="1" xfId="0" applyNumberFormat="1" applyFont="1" applyFill="1" applyBorder="1" applyAlignment="1">
      <alignment horizontal="right" vertical="top" wrapText="1"/>
    </xf>
    <xf numFmtId="49" fontId="6" fillId="0" borderId="1" xfId="1" applyNumberFormat="1" applyFont="1" applyFill="1" applyBorder="1" applyAlignment="1">
      <alignment horizontal="center" vertical="top"/>
    </xf>
    <xf numFmtId="166" fontId="3" fillId="0" borderId="3" xfId="0" applyNumberFormat="1" applyFont="1" applyFill="1" applyBorder="1" applyAlignment="1">
      <alignment horizontal="right" vertical="top" wrapText="1"/>
    </xf>
    <xf numFmtId="4" fontId="3" fillId="2" borderId="1" xfId="0" applyNumberFormat="1" applyFont="1" applyFill="1" applyBorder="1" applyAlignment="1">
      <alignment vertical="top"/>
    </xf>
    <xf numFmtId="2" fontId="4" fillId="0" borderId="0" xfId="0" applyNumberFormat="1" applyFont="1" applyFill="1" applyAlignment="1">
      <alignment vertical="center"/>
    </xf>
    <xf numFmtId="2" fontId="5" fillId="0" borderId="0" xfId="0" applyNumberFormat="1" applyFont="1" applyFill="1" applyAlignment="1">
      <alignment horizontal="center" vertical="center"/>
    </xf>
    <xf numFmtId="2" fontId="4" fillId="2" borderId="3" xfId="0" applyNumberFormat="1" applyFont="1" applyFill="1" applyBorder="1" applyAlignment="1">
      <alignment horizontal="right" vertical="top" wrapText="1"/>
    </xf>
    <xf numFmtId="2" fontId="4" fillId="2" borderId="3" xfId="0" applyNumberFormat="1" applyFont="1" applyFill="1" applyBorder="1" applyAlignment="1" applyProtection="1">
      <alignment horizontal="right" vertical="top" wrapText="1"/>
    </xf>
    <xf numFmtId="2" fontId="6" fillId="2" borderId="3" xfId="0" applyNumberFormat="1" applyFont="1" applyFill="1" applyBorder="1" applyAlignment="1">
      <alignment horizontal="right" vertical="top" wrapText="1"/>
    </xf>
    <xf numFmtId="2" fontId="3" fillId="2" borderId="3" xfId="0" applyNumberFormat="1" applyFont="1" applyFill="1" applyBorder="1" applyAlignment="1">
      <alignment vertical="top"/>
    </xf>
    <xf numFmtId="2" fontId="3" fillId="2" borderId="3" xfId="0" applyNumberFormat="1" applyFont="1" applyFill="1" applyBorder="1" applyAlignment="1">
      <alignment horizontal="right" vertical="top" wrapText="1"/>
    </xf>
    <xf numFmtId="2" fontId="3" fillId="0" borderId="3" xfId="0" applyNumberFormat="1" applyFont="1" applyFill="1" applyBorder="1" applyAlignment="1">
      <alignment horizontal="right" vertical="top" wrapText="1"/>
    </xf>
    <xf numFmtId="2" fontId="3" fillId="0" borderId="0" xfId="0" applyNumberFormat="1" applyFont="1" applyFill="1" applyAlignment="1">
      <alignment vertical="center"/>
    </xf>
    <xf numFmtId="2" fontId="3" fillId="0" borderId="0" xfId="0" applyNumberFormat="1" applyFont="1" applyFill="1" applyAlignment="1">
      <alignment vertical="top"/>
    </xf>
    <xf numFmtId="0" fontId="6" fillId="0" borderId="1" xfId="3" applyNumberFormat="1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vertical="top" wrapText="1"/>
    </xf>
    <xf numFmtId="49" fontId="6" fillId="0" borderId="1" xfId="0" applyNumberFormat="1" applyFont="1" applyBorder="1" applyAlignment="1" applyProtection="1">
      <alignment horizontal="left" vertical="top" wrapText="1"/>
    </xf>
    <xf numFmtId="166" fontId="4" fillId="2" borderId="3" xfId="0" applyNumberFormat="1" applyFont="1" applyFill="1" applyBorder="1" applyAlignment="1">
      <alignment horizontal="right" vertical="top" wrapText="1"/>
    </xf>
    <xf numFmtId="166" fontId="3" fillId="2" borderId="3" xfId="0" applyNumberFormat="1" applyFont="1" applyFill="1" applyBorder="1" applyAlignment="1">
      <alignment horizontal="right" vertical="top" wrapText="1"/>
    </xf>
    <xf numFmtId="168" fontId="3" fillId="2" borderId="3" xfId="0" applyNumberFormat="1" applyFont="1" applyFill="1" applyBorder="1" applyAlignment="1">
      <alignment vertical="top"/>
    </xf>
    <xf numFmtId="0" fontId="6" fillId="0" borderId="1" xfId="0" applyFont="1" applyFill="1" applyBorder="1" applyAlignment="1">
      <alignment horizontal="justify" vertical="top"/>
    </xf>
    <xf numFmtId="0" fontId="6" fillId="0" borderId="1" xfId="0" applyFont="1" applyBorder="1" applyAlignment="1">
      <alignment vertical="top" wrapText="1"/>
    </xf>
    <xf numFmtId="49" fontId="16" fillId="2" borderId="1" xfId="1" applyNumberFormat="1" applyFont="1" applyFill="1" applyBorder="1" applyAlignment="1">
      <alignment horizontal="center" vertical="top"/>
    </xf>
    <xf numFmtId="0" fontId="11" fillId="2" borderId="1" xfId="0" applyFont="1" applyFill="1" applyBorder="1" applyAlignment="1">
      <alignment horizontal="left" vertical="center"/>
    </xf>
    <xf numFmtId="0" fontId="8" fillId="2" borderId="1" xfId="0" applyFont="1" applyFill="1" applyBorder="1" applyAlignment="1">
      <alignment horizontal="left" vertical="center"/>
    </xf>
    <xf numFmtId="166" fontId="16" fillId="2" borderId="1" xfId="0" applyNumberFormat="1" applyFont="1" applyFill="1" applyBorder="1" applyAlignment="1">
      <alignment horizontal="right" vertical="top" wrapText="1"/>
    </xf>
    <xf numFmtId="49" fontId="17" fillId="2" borderId="1" xfId="1" applyNumberFormat="1" applyFont="1" applyFill="1" applyBorder="1" applyAlignment="1">
      <alignment horizontal="center" vertical="top"/>
    </xf>
    <xf numFmtId="0" fontId="8" fillId="2" borderId="1" xfId="0" applyFont="1" applyFill="1" applyBorder="1" applyAlignment="1">
      <alignment horizontal="justify" vertical="top"/>
    </xf>
    <xf numFmtId="0" fontId="11" fillId="2" borderId="1" xfId="0" applyFont="1" applyFill="1" applyBorder="1" applyAlignment="1">
      <alignment horizontal="justify" vertical="center"/>
    </xf>
    <xf numFmtId="0" fontId="8" fillId="2" borderId="1" xfId="0" applyFont="1" applyFill="1" applyBorder="1" applyAlignment="1">
      <alignment horizontal="justify" vertical="center"/>
    </xf>
    <xf numFmtId="166" fontId="17" fillId="2" borderId="1" xfId="0" applyNumberFormat="1" applyFont="1" applyFill="1" applyBorder="1" applyAlignment="1">
      <alignment horizontal="right" vertical="top" wrapText="1"/>
    </xf>
    <xf numFmtId="49" fontId="14" fillId="2" borderId="2" xfId="1" applyNumberFormat="1" applyFont="1" applyFill="1" applyBorder="1" applyAlignment="1">
      <alignment horizontal="center" vertical="top"/>
    </xf>
    <xf numFmtId="0" fontId="8" fillId="2" borderId="2" xfId="0" applyFont="1" applyFill="1" applyBorder="1" applyAlignment="1">
      <alignment horizontal="left" vertical="top"/>
    </xf>
    <xf numFmtId="0" fontId="11" fillId="2" borderId="2" xfId="0" applyFont="1" applyFill="1" applyBorder="1" applyAlignment="1">
      <alignment horizontal="left" vertical="center"/>
    </xf>
    <xf numFmtId="0" fontId="8" fillId="2" borderId="2" xfId="0" applyFont="1" applyFill="1" applyBorder="1" applyAlignment="1">
      <alignment horizontal="left" vertical="center"/>
    </xf>
    <xf numFmtId="166" fontId="14" fillId="2" borderId="2" xfId="0" applyNumberFormat="1" applyFont="1" applyFill="1" applyBorder="1" applyAlignment="1">
      <alignment horizontal="right" vertical="top" wrapText="1"/>
    </xf>
    <xf numFmtId="49" fontId="6" fillId="0" borderId="1" xfId="0" applyNumberFormat="1" applyFont="1" applyBorder="1" applyAlignment="1" applyProtection="1">
      <alignment horizontal="left" vertical="center" wrapText="1"/>
    </xf>
    <xf numFmtId="49" fontId="6" fillId="0" borderId="1" xfId="0" applyNumberFormat="1" applyFont="1" applyBorder="1" applyAlignment="1" applyProtection="1">
      <alignment horizontal="center" vertical="top" wrapText="1"/>
    </xf>
    <xf numFmtId="170" fontId="6" fillId="0" borderId="1" xfId="0" applyNumberFormat="1" applyFont="1" applyBorder="1" applyAlignment="1" applyProtection="1">
      <alignment vertical="top" wrapText="1"/>
    </xf>
    <xf numFmtId="49" fontId="9" fillId="0" borderId="1" xfId="0" applyNumberFormat="1" applyFont="1" applyBorder="1" applyAlignment="1" applyProtection="1">
      <alignment horizontal="left" vertical="center" wrapText="1"/>
    </xf>
    <xf numFmtId="0" fontId="0" fillId="2" borderId="0" xfId="0" applyFill="1" applyBorder="1"/>
    <xf numFmtId="168" fontId="24" fillId="0" borderId="1" xfId="0" applyNumberFormat="1" applyFont="1" applyFill="1" applyBorder="1" applyAlignment="1">
      <alignment horizontal="right" vertical="top" wrapText="1"/>
    </xf>
    <xf numFmtId="168" fontId="4" fillId="0" borderId="1" xfId="0" applyNumberFormat="1" applyFont="1" applyFill="1" applyBorder="1" applyAlignment="1">
      <alignment vertical="top"/>
    </xf>
    <xf numFmtId="168" fontId="4" fillId="0" borderId="1" xfId="0" applyNumberFormat="1" applyFont="1" applyFill="1" applyBorder="1" applyAlignment="1">
      <alignment vertical="top" wrapText="1"/>
    </xf>
    <xf numFmtId="168" fontId="4" fillId="0" borderId="1" xfId="10" applyNumberFormat="1" applyFont="1" applyFill="1" applyBorder="1" applyAlignment="1">
      <alignment vertical="top" wrapText="1"/>
    </xf>
    <xf numFmtId="166" fontId="6" fillId="0" borderId="1" xfId="0" applyNumberFormat="1" applyFont="1" applyFill="1" applyBorder="1" applyAlignment="1">
      <alignment horizontal="right" vertical="top" wrapText="1"/>
    </xf>
    <xf numFmtId="166" fontId="6" fillId="0" borderId="3" xfId="0" applyNumberFormat="1" applyFont="1" applyFill="1" applyBorder="1" applyAlignment="1">
      <alignment horizontal="right" vertical="top" wrapText="1"/>
    </xf>
    <xf numFmtId="0" fontId="27" fillId="0" borderId="1" xfId="0" quotePrefix="1" applyNumberFormat="1" applyFont="1" applyBorder="1" applyAlignment="1">
      <alignment horizontal="center" vertical="top"/>
    </xf>
    <xf numFmtId="0" fontId="27" fillId="0" borderId="1" xfId="0" quotePrefix="1" applyNumberFormat="1" applyFont="1" applyBorder="1" applyAlignment="1">
      <alignment horizontal="left" vertical="top" wrapText="1"/>
    </xf>
    <xf numFmtId="166" fontId="3" fillId="0" borderId="3" xfId="0" applyNumberFormat="1" applyFont="1" applyFill="1" applyBorder="1" applyAlignment="1">
      <alignment vertical="top"/>
    </xf>
    <xf numFmtId="0" fontId="24" fillId="0" borderId="1" xfId="0" quotePrefix="1" applyNumberFormat="1" applyFont="1" applyBorder="1" applyAlignment="1">
      <alignment horizontal="center" vertical="top"/>
    </xf>
    <xf numFmtId="0" fontId="24" fillId="0" borderId="1" xfId="0" quotePrefix="1" applyNumberFormat="1" applyFont="1" applyBorder="1" applyAlignment="1">
      <alignment horizontal="left" vertical="top" wrapText="1"/>
    </xf>
    <xf numFmtId="0" fontId="6" fillId="2" borderId="1" xfId="0" applyFont="1" applyFill="1" applyBorder="1" applyAlignment="1">
      <alignment horizontal="center" vertical="center"/>
    </xf>
    <xf numFmtId="166" fontId="4" fillId="0" borderId="1" xfId="0" applyNumberFormat="1" applyFont="1" applyFill="1" applyBorder="1" applyAlignment="1">
      <alignment horizontal="right" vertical="top" wrapText="1"/>
    </xf>
    <xf numFmtId="166" fontId="4" fillId="0" borderId="3" xfId="0" applyNumberFormat="1" applyFont="1" applyFill="1" applyBorder="1" applyAlignment="1">
      <alignment horizontal="right" vertical="top" wrapText="1"/>
    </xf>
    <xf numFmtId="2" fontId="4" fillId="0" borderId="1" xfId="0" applyNumberFormat="1" applyFont="1" applyBorder="1" applyAlignment="1">
      <alignment vertical="top"/>
    </xf>
    <xf numFmtId="2" fontId="4" fillId="0" borderId="3" xfId="0" applyNumberFormat="1" applyFont="1" applyBorder="1" applyAlignment="1">
      <alignment vertical="top"/>
    </xf>
    <xf numFmtId="170" fontId="6" fillId="0" borderId="1" xfId="0" applyNumberFormat="1" applyFont="1" applyBorder="1" applyAlignment="1" applyProtection="1">
      <alignment horizontal="left" vertical="center" wrapText="1"/>
    </xf>
    <xf numFmtId="170" fontId="6" fillId="0" borderId="1" xfId="0" applyNumberFormat="1" applyFont="1" applyBorder="1" applyAlignment="1" applyProtection="1">
      <alignment horizontal="left" wrapText="1"/>
    </xf>
    <xf numFmtId="49" fontId="20" fillId="0" borderId="1" xfId="0" applyNumberFormat="1" applyFont="1" applyBorder="1" applyAlignment="1" applyProtection="1">
      <alignment horizontal="left" vertical="center" wrapText="1"/>
    </xf>
    <xf numFmtId="0" fontId="18" fillId="0" borderId="1" xfId="3" applyNumberFormat="1" applyFont="1" applyFill="1" applyBorder="1" applyAlignment="1">
      <alignment horizontal="left" vertical="top" wrapText="1"/>
    </xf>
    <xf numFmtId="0" fontId="21" fillId="0" borderId="1" xfId="0" applyFont="1" applyBorder="1" applyAlignment="1">
      <alignment horizontal="justify" vertical="top" wrapText="1"/>
    </xf>
    <xf numFmtId="166" fontId="16" fillId="2" borderId="3" xfId="0" applyNumberFormat="1" applyFont="1" applyFill="1" applyBorder="1" applyAlignment="1">
      <alignment horizontal="right" vertical="top" wrapText="1"/>
    </xf>
    <xf numFmtId="166" fontId="17" fillId="2" borderId="3" xfId="0" applyNumberFormat="1" applyFont="1" applyFill="1" applyBorder="1" applyAlignment="1">
      <alignment horizontal="right" vertical="top" wrapText="1"/>
    </xf>
    <xf numFmtId="167" fontId="3" fillId="2" borderId="3" xfId="0" applyNumberFormat="1" applyFont="1" applyFill="1" applyBorder="1" applyAlignment="1">
      <alignment horizontal="right" vertical="top" wrapText="1"/>
    </xf>
    <xf numFmtId="168" fontId="4" fillId="0" borderId="3" xfId="0" applyNumberFormat="1" applyFont="1" applyFill="1" applyBorder="1" applyAlignment="1">
      <alignment vertical="top"/>
    </xf>
    <xf numFmtId="168" fontId="4" fillId="0" borderId="3" xfId="0" applyNumberFormat="1" applyFont="1" applyFill="1" applyBorder="1" applyAlignment="1">
      <alignment vertical="top" wrapText="1"/>
    </xf>
    <xf numFmtId="168" fontId="4" fillId="0" borderId="3" xfId="10" applyNumberFormat="1" applyFont="1" applyFill="1" applyBorder="1" applyAlignment="1">
      <alignment vertical="top" wrapText="1"/>
    </xf>
    <xf numFmtId="168" fontId="24" fillId="0" borderId="3" xfId="0" applyNumberFormat="1" applyFont="1" applyFill="1" applyBorder="1" applyAlignment="1">
      <alignment horizontal="right" vertical="top" wrapText="1"/>
    </xf>
    <xf numFmtId="166" fontId="14" fillId="2" borderId="8" xfId="0" applyNumberFormat="1" applyFont="1" applyFill="1" applyBorder="1" applyAlignment="1">
      <alignment horizontal="right" vertical="top" wrapText="1"/>
    </xf>
    <xf numFmtId="49" fontId="19" fillId="0" borderId="1" xfId="0" applyNumberFormat="1" applyFont="1" applyBorder="1" applyAlignment="1">
      <alignment horizontal="justify" vertical="top" wrapText="1" shrinkToFit="1"/>
    </xf>
    <xf numFmtId="0" fontId="22" fillId="0" borderId="1" xfId="0" applyFont="1" applyBorder="1" applyAlignment="1">
      <alignment vertical="top"/>
    </xf>
    <xf numFmtId="49" fontId="24" fillId="0" borderId="1" xfId="0" quotePrefix="1" applyNumberFormat="1" applyFont="1" applyBorder="1" applyAlignment="1">
      <alignment horizontal="center" vertical="top"/>
    </xf>
    <xf numFmtId="49" fontId="24" fillId="0" borderId="1" xfId="0" applyNumberFormat="1" applyFont="1" applyBorder="1" applyAlignment="1">
      <alignment horizontal="center" vertical="top"/>
    </xf>
    <xf numFmtId="49" fontId="8" fillId="2" borderId="6" xfId="0" applyNumberFormat="1" applyFont="1" applyFill="1" applyBorder="1" applyAlignment="1">
      <alignment horizontal="center" vertical="center" wrapText="1"/>
    </xf>
    <xf numFmtId="0" fontId="8" fillId="2" borderId="6" xfId="0" quotePrefix="1" applyFont="1" applyFill="1" applyBorder="1" applyAlignment="1">
      <alignment horizontal="center" vertical="center" wrapText="1"/>
    </xf>
    <xf numFmtId="168" fontId="23" fillId="2" borderId="1" xfId="0" applyNumberFormat="1" applyFont="1" applyFill="1" applyBorder="1" applyAlignment="1">
      <alignment horizontal="right" vertical="top" wrapText="1"/>
    </xf>
    <xf numFmtId="168" fontId="23" fillId="2" borderId="3" xfId="0" applyNumberFormat="1" applyFont="1" applyFill="1" applyBorder="1" applyAlignment="1">
      <alignment horizontal="right" vertical="top" wrapText="1"/>
    </xf>
    <xf numFmtId="168" fontId="23" fillId="2" borderId="1" xfId="0" applyNumberFormat="1" applyFont="1" applyFill="1" applyBorder="1" applyAlignment="1">
      <alignment vertical="top" wrapText="1"/>
    </xf>
    <xf numFmtId="168" fontId="23" fillId="2" borderId="3" xfId="0" applyNumberFormat="1" applyFont="1" applyFill="1" applyBorder="1" applyAlignment="1">
      <alignment vertical="top" wrapText="1"/>
    </xf>
    <xf numFmtId="168" fontId="25" fillId="2" borderId="1" xfId="0" applyNumberFormat="1" applyFont="1" applyFill="1" applyBorder="1" applyAlignment="1">
      <alignment horizontal="right" vertical="top"/>
    </xf>
    <xf numFmtId="168" fontId="25" fillId="2" borderId="3" xfId="0" applyNumberFormat="1" applyFont="1" applyFill="1" applyBorder="1" applyAlignment="1">
      <alignment horizontal="right" vertical="top"/>
    </xf>
    <xf numFmtId="168" fontId="15" fillId="2" borderId="1" xfId="0" applyNumberFormat="1" applyFont="1" applyFill="1" applyBorder="1" applyAlignment="1">
      <alignment vertical="top" wrapText="1"/>
    </xf>
    <xf numFmtId="168" fontId="15" fillId="2" borderId="3" xfId="0" applyNumberFormat="1" applyFont="1" applyFill="1" applyBorder="1" applyAlignment="1">
      <alignment vertical="top" wrapText="1"/>
    </xf>
    <xf numFmtId="168" fontId="25" fillId="2" borderId="1" xfId="0" applyNumberFormat="1" applyFont="1" applyFill="1" applyBorder="1" applyAlignment="1">
      <alignment vertical="top" wrapText="1"/>
    </xf>
    <xf numFmtId="168" fontId="25" fillId="2" borderId="3" xfId="0" applyNumberFormat="1" applyFont="1" applyFill="1" applyBorder="1" applyAlignment="1">
      <alignment vertical="top" wrapText="1"/>
    </xf>
    <xf numFmtId="168" fontId="15" fillId="2" borderId="1" xfId="0" applyNumberFormat="1" applyFont="1" applyFill="1" applyBorder="1" applyAlignment="1">
      <alignment horizontal="right" vertical="top" wrapText="1"/>
    </xf>
    <xf numFmtId="168" fontId="15" fillId="2" borderId="3" xfId="0" applyNumberFormat="1" applyFont="1" applyFill="1" applyBorder="1" applyAlignment="1">
      <alignment horizontal="right" vertical="top" wrapText="1"/>
    </xf>
    <xf numFmtId="168" fontId="25" fillId="2" borderId="1" xfId="0" applyNumberFormat="1" applyFont="1" applyFill="1" applyBorder="1" applyAlignment="1">
      <alignment horizontal="right" vertical="top" wrapText="1"/>
    </xf>
    <xf numFmtId="168" fontId="25" fillId="2" borderId="3" xfId="0" applyNumberFormat="1" applyFont="1" applyFill="1" applyBorder="1" applyAlignment="1">
      <alignment horizontal="right" vertical="top" wrapText="1"/>
    </xf>
    <xf numFmtId="170" fontId="3" fillId="0" borderId="1" xfId="0" applyNumberFormat="1" applyFont="1" applyBorder="1" applyAlignment="1" applyProtection="1">
      <alignment horizontal="left" vertical="center" wrapText="1"/>
    </xf>
    <xf numFmtId="49" fontId="3" fillId="0" borderId="1" xfId="0" applyNumberFormat="1" applyFont="1" applyBorder="1" applyAlignment="1" applyProtection="1">
      <alignment horizontal="left" vertical="center" wrapText="1"/>
    </xf>
    <xf numFmtId="0" fontId="19" fillId="0" borderId="1" xfId="0" applyFont="1" applyBorder="1" applyAlignment="1">
      <alignment wrapText="1"/>
    </xf>
    <xf numFmtId="0" fontId="6" fillId="2" borderId="1" xfId="3" applyNumberFormat="1" applyFont="1" applyFill="1" applyBorder="1" applyAlignment="1">
      <alignment wrapText="1"/>
    </xf>
    <xf numFmtId="0" fontId="6" fillId="0" borderId="1" xfId="3" applyNumberFormat="1" applyFont="1" applyFill="1" applyBorder="1" applyAlignment="1">
      <alignment vertical="top" wrapText="1"/>
    </xf>
    <xf numFmtId="0" fontId="6" fillId="2" borderId="1" xfId="3" applyNumberFormat="1" applyFont="1" applyFill="1" applyBorder="1" applyAlignment="1">
      <alignment horizontal="left" vertical="top" wrapText="1"/>
    </xf>
    <xf numFmtId="0" fontId="6" fillId="0" borderId="1" xfId="3" applyNumberFormat="1" applyFont="1" applyFill="1" applyBorder="1" applyAlignment="1">
      <alignment wrapText="1"/>
    </xf>
    <xf numFmtId="0" fontId="13" fillId="0" borderId="1" xfId="0" applyFont="1" applyBorder="1" applyAlignment="1">
      <alignment vertical="top" wrapText="1"/>
    </xf>
    <xf numFmtId="49" fontId="8" fillId="2" borderId="10" xfId="0" quotePrefix="1" applyNumberFormat="1" applyFont="1" applyFill="1" applyBorder="1" applyAlignment="1">
      <alignment horizontal="center" vertical="center" textRotation="90"/>
    </xf>
    <xf numFmtId="49" fontId="8" fillId="2" borderId="10" xfId="0" applyNumberFormat="1" applyFont="1" applyFill="1" applyBorder="1" applyAlignment="1">
      <alignment horizontal="center" vertical="center" textRotation="90"/>
    </xf>
    <xf numFmtId="0" fontId="8" fillId="0" borderId="5" xfId="0" quotePrefix="1" applyFont="1" applyFill="1" applyBorder="1" applyAlignment="1">
      <alignment horizontal="center" vertical="center" wrapText="1"/>
    </xf>
    <xf numFmtId="0" fontId="8" fillId="2" borderId="6" xfId="0" quotePrefix="1" applyNumberFormat="1" applyFont="1" applyFill="1" applyBorder="1" applyAlignment="1">
      <alignment horizontal="center" vertical="center" wrapText="1"/>
    </xf>
    <xf numFmtId="0" fontId="11" fillId="2" borderId="6" xfId="0" quotePrefix="1" applyFont="1" applyFill="1" applyBorder="1" applyAlignment="1">
      <alignment horizontal="center" vertical="center" wrapText="1"/>
    </xf>
    <xf numFmtId="1" fontId="8" fillId="2" borderId="7" xfId="0" quotePrefix="1" applyNumberFormat="1" applyFont="1" applyFill="1" applyBorder="1" applyAlignment="1">
      <alignment horizontal="center" vertical="center" wrapText="1"/>
    </xf>
    <xf numFmtId="166" fontId="3" fillId="2" borderId="3" xfId="0" applyNumberFormat="1" applyFont="1" applyFill="1" applyBorder="1" applyAlignment="1">
      <alignment vertical="top"/>
    </xf>
    <xf numFmtId="0" fontId="3" fillId="0" borderId="12" xfId="0" applyFont="1" applyFill="1" applyBorder="1" applyAlignment="1">
      <alignment horizontal="center" vertical="top"/>
    </xf>
    <xf numFmtId="49" fontId="16" fillId="2" borderId="1" xfId="1" applyNumberFormat="1" applyFont="1" applyFill="1" applyBorder="1" applyAlignment="1">
      <alignment horizontal="center" vertical="center"/>
    </xf>
    <xf numFmtId="49" fontId="3" fillId="2" borderId="1" xfId="1" applyNumberFormat="1" applyFont="1" applyFill="1" applyBorder="1" applyAlignment="1">
      <alignment horizontal="center" vertical="center"/>
    </xf>
    <xf numFmtId="43" fontId="28" fillId="0" borderId="1" xfId="1" applyNumberFormat="1" applyFont="1" applyBorder="1" applyAlignment="1">
      <alignment horizontal="right" vertical="top"/>
    </xf>
    <xf numFmtId="43" fontId="28" fillId="0" borderId="3" xfId="1" applyNumberFormat="1" applyFont="1" applyBorder="1" applyAlignment="1">
      <alignment horizontal="right" vertical="top"/>
    </xf>
    <xf numFmtId="0" fontId="6" fillId="0" borderId="0" xfId="0" applyFont="1" applyFill="1" applyAlignment="1">
      <alignment horizontal="right" wrapText="1"/>
    </xf>
    <xf numFmtId="0" fontId="0" fillId="0" borderId="0" xfId="0" applyAlignment="1">
      <alignment horizontal="right" wrapText="1"/>
    </xf>
    <xf numFmtId="49" fontId="8" fillId="2" borderId="6" xfId="0" applyNumberFormat="1" applyFont="1" applyFill="1" applyBorder="1" applyAlignment="1">
      <alignment horizontal="center" vertical="center" wrapText="1"/>
    </xf>
    <xf numFmtId="0" fontId="11" fillId="2" borderId="6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1" fillId="2" borderId="10" xfId="0" quotePrefix="1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49" fontId="8" fillId="2" borderId="1" xfId="0" applyNumberFormat="1" applyFont="1" applyFill="1" applyBorder="1" applyAlignment="1">
      <alignment horizontal="center" vertical="top" textRotation="90" wrapText="1"/>
    </xf>
    <xf numFmtId="49" fontId="8" fillId="2" borderId="10" xfId="0" applyNumberFormat="1" applyFont="1" applyFill="1" applyBorder="1" applyAlignment="1">
      <alignment horizontal="center" vertical="top" textRotation="90" wrapText="1"/>
    </xf>
    <xf numFmtId="49" fontId="8" fillId="2" borderId="1" xfId="0" applyNumberFormat="1" applyFont="1" applyFill="1" applyBorder="1" applyAlignment="1">
      <alignment horizontal="center" vertical="center" wrapText="1"/>
    </xf>
    <xf numFmtId="0" fontId="8" fillId="2" borderId="6" xfId="0" applyNumberFormat="1" applyFont="1" applyFill="1" applyBorder="1" applyAlignment="1">
      <alignment horizontal="center" vertical="center" wrapText="1"/>
    </xf>
    <xf numFmtId="0" fontId="8" fillId="2" borderId="1" xfId="0" applyNumberFormat="1" applyFont="1" applyFill="1" applyBorder="1" applyAlignment="1">
      <alignment horizontal="center" vertical="center" wrapText="1"/>
    </xf>
    <xf numFmtId="0" fontId="8" fillId="2" borderId="10" xfId="0" applyNumberFormat="1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center" wrapText="1"/>
    </xf>
    <xf numFmtId="0" fontId="8" fillId="2" borderId="6" xfId="2" applyFont="1" applyFill="1" applyBorder="1" applyAlignment="1">
      <alignment horizontal="center" vertical="center" wrapText="1"/>
    </xf>
    <xf numFmtId="0" fontId="8" fillId="2" borderId="1" xfId="2" applyFont="1" applyFill="1" applyBorder="1" applyAlignment="1">
      <alignment horizontal="center" vertical="center" wrapText="1"/>
    </xf>
    <xf numFmtId="0" fontId="8" fillId="2" borderId="10" xfId="2" quotePrefix="1" applyFont="1" applyFill="1" applyBorder="1" applyAlignment="1">
      <alignment horizontal="center" vertical="center" wrapText="1"/>
    </xf>
    <xf numFmtId="0" fontId="8" fillId="2" borderId="10" xfId="0" quotePrefix="1" applyFont="1" applyFill="1" applyBorder="1" applyAlignment="1">
      <alignment horizontal="center" vertical="center" wrapText="1"/>
    </xf>
    <xf numFmtId="0" fontId="8" fillId="2" borderId="6" xfId="0" quotePrefix="1" applyFont="1" applyFill="1" applyBorder="1" applyAlignment="1">
      <alignment horizontal="center" vertical="center" wrapText="1"/>
    </xf>
    <xf numFmtId="0" fontId="8" fillId="2" borderId="7" xfId="0" quotePrefix="1" applyFont="1" applyFill="1" applyBorder="1" applyAlignment="1">
      <alignment horizontal="center" vertical="center" wrapText="1"/>
    </xf>
    <xf numFmtId="49" fontId="8" fillId="2" borderId="10" xfId="0" applyNumberFormat="1" applyFont="1" applyFill="1" applyBorder="1" applyAlignment="1">
      <alignment horizontal="center" vertical="center" wrapText="1"/>
    </xf>
    <xf numFmtId="49" fontId="8" fillId="2" borderId="3" xfId="0" applyNumberFormat="1" applyFont="1" applyFill="1" applyBorder="1" applyAlignment="1">
      <alignment horizontal="center" vertical="center" wrapText="1"/>
    </xf>
    <xf numFmtId="49" fontId="8" fillId="2" borderId="11" xfId="0" applyNumberFormat="1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textRotation="90" wrapText="1"/>
    </xf>
    <xf numFmtId="0" fontId="8" fillId="0" borderId="4" xfId="0" applyFont="1" applyFill="1" applyBorder="1" applyAlignment="1">
      <alignment horizontal="center" vertical="center" textRotation="90" wrapText="1"/>
    </xf>
    <xf numFmtId="0" fontId="8" fillId="0" borderId="9" xfId="0" applyFont="1" applyFill="1" applyBorder="1" applyAlignment="1">
      <alignment horizontal="center" vertical="center" textRotation="90" wrapText="1"/>
    </xf>
  </cellXfs>
  <cellStyles count="11">
    <cellStyle name="Normal" xfId="4"/>
    <cellStyle name="Обычный" xfId="0" builtinId="0"/>
    <cellStyle name="Обычный 2" xfId="5"/>
    <cellStyle name="Обычный 2 2" xfId="2"/>
    <cellStyle name="Обычный 3" xfId="6"/>
    <cellStyle name="Обычный 4" xfId="7"/>
    <cellStyle name="Обычный 5" xfId="8"/>
    <cellStyle name="Обычный 6" xfId="9"/>
    <cellStyle name="Обычный_Лист1" xfId="3"/>
    <cellStyle name="Обычный_ПРОГНОЗ 2012" xfId="10"/>
    <cellStyle name="Финансовый" xfId="1" builtinId="3"/>
  </cellStyles>
  <dxfs count="1">
    <dxf>
      <font>
        <color theme="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ntry="1"/>
  <dimension ref="A1:U925"/>
  <sheetViews>
    <sheetView showZeros="0" tabSelected="1" zoomScale="73" zoomScaleNormal="73" zoomScaleSheetLayoutView="85" workbookViewId="0">
      <selection activeCell="A2" sqref="A2:T2"/>
    </sheetView>
  </sheetViews>
  <sheetFormatPr defaultColWidth="9.140625" defaultRowHeight="31.5" customHeight="1" x14ac:dyDescent="0.2"/>
  <cols>
    <col min="1" max="1" width="5.28515625" style="8" customWidth="1"/>
    <col min="2" max="2" width="5" style="49" customWidth="1"/>
    <col min="3" max="3" width="3.42578125" style="3" customWidth="1"/>
    <col min="4" max="4" width="2.85546875" style="3" customWidth="1"/>
    <col min="5" max="5" width="4.140625" style="3" customWidth="1"/>
    <col min="6" max="6" width="3.85546875" style="3" customWidth="1"/>
    <col min="7" max="7" width="3.140625" style="3" customWidth="1"/>
    <col min="8" max="8" width="5" style="3" customWidth="1"/>
    <col min="9" max="9" width="3.7109375" style="3" customWidth="1"/>
    <col min="10" max="10" width="52.140625" style="17" customWidth="1"/>
    <col min="11" max="11" width="10.7109375" style="14" customWidth="1"/>
    <col min="12" max="12" width="7.5703125" style="4" customWidth="1"/>
    <col min="13" max="14" width="7.42578125" style="4" customWidth="1"/>
    <col min="15" max="15" width="7.28515625" style="4" customWidth="1"/>
    <col min="16" max="16" width="19.7109375" style="5" customWidth="1"/>
    <col min="17" max="17" width="17.85546875" style="5" customWidth="1"/>
    <col min="18" max="18" width="19.140625" style="11" customWidth="1"/>
    <col min="19" max="19" width="17.28515625" style="5" customWidth="1"/>
    <col min="20" max="20" width="18.5703125" style="56" customWidth="1"/>
    <col min="21" max="16384" width="9.140625" style="4"/>
  </cols>
  <sheetData>
    <row r="1" spans="1:20" ht="31.5" customHeight="1" x14ac:dyDescent="0.2">
      <c r="I1" s="10"/>
      <c r="J1" s="162"/>
      <c r="K1" s="162"/>
      <c r="L1" s="162"/>
      <c r="M1" s="162"/>
      <c r="N1" s="162"/>
      <c r="O1" s="162"/>
      <c r="P1" s="163"/>
      <c r="Q1" s="163"/>
      <c r="R1" s="163"/>
    </row>
    <row r="2" spans="1:20" ht="31.5" customHeight="1" x14ac:dyDescent="0.3">
      <c r="A2" s="176" t="s">
        <v>384</v>
      </c>
      <c r="B2" s="176"/>
      <c r="C2" s="176"/>
      <c r="D2" s="176"/>
      <c r="E2" s="176"/>
      <c r="F2" s="176"/>
      <c r="G2" s="176"/>
      <c r="H2" s="176"/>
      <c r="I2" s="176"/>
      <c r="J2" s="176"/>
      <c r="K2" s="176"/>
      <c r="L2" s="176"/>
      <c r="M2" s="176"/>
      <c r="N2" s="176"/>
      <c r="O2" s="176"/>
      <c r="P2" s="176"/>
      <c r="Q2" s="176"/>
      <c r="R2" s="176"/>
      <c r="S2" s="176"/>
      <c r="T2" s="176"/>
    </row>
    <row r="3" spans="1:20" ht="31.5" customHeight="1" thickBot="1" x14ac:dyDescent="0.25">
      <c r="J3" s="16"/>
      <c r="K3" s="13"/>
      <c r="L3" s="8"/>
      <c r="M3" s="8"/>
      <c r="N3" s="8"/>
      <c r="O3" s="8"/>
      <c r="P3" s="2"/>
      <c r="Q3" s="2"/>
      <c r="R3" s="2"/>
      <c r="T3" s="57" t="s">
        <v>45</v>
      </c>
    </row>
    <row r="4" spans="1:20" ht="31.5" customHeight="1" x14ac:dyDescent="0.2">
      <c r="A4" s="186" t="s">
        <v>39</v>
      </c>
      <c r="B4" s="164" t="s">
        <v>121</v>
      </c>
      <c r="C4" s="164"/>
      <c r="D4" s="164"/>
      <c r="E4" s="164"/>
      <c r="F4" s="164"/>
      <c r="G4" s="164"/>
      <c r="H4" s="164"/>
      <c r="I4" s="164"/>
      <c r="J4" s="173" t="s">
        <v>131</v>
      </c>
      <c r="K4" s="165" t="s">
        <v>120</v>
      </c>
      <c r="L4" s="168" t="s">
        <v>184</v>
      </c>
      <c r="M4" s="168"/>
      <c r="N4" s="168"/>
      <c r="O4" s="168"/>
      <c r="P4" s="177" t="s">
        <v>330</v>
      </c>
      <c r="Q4" s="168" t="s">
        <v>331</v>
      </c>
      <c r="R4" s="168" t="s">
        <v>132</v>
      </c>
      <c r="S4" s="181"/>
      <c r="T4" s="182"/>
    </row>
    <row r="5" spans="1:20" s="8" customFormat="1" ht="57" customHeight="1" x14ac:dyDescent="0.2">
      <c r="A5" s="187"/>
      <c r="B5" s="170" t="s">
        <v>122</v>
      </c>
      <c r="C5" s="172" t="s">
        <v>123</v>
      </c>
      <c r="D5" s="172"/>
      <c r="E5" s="172"/>
      <c r="F5" s="172"/>
      <c r="G5" s="172"/>
      <c r="H5" s="172" t="s">
        <v>124</v>
      </c>
      <c r="I5" s="172"/>
      <c r="J5" s="174"/>
      <c r="K5" s="166"/>
      <c r="L5" s="169"/>
      <c r="M5" s="169"/>
      <c r="N5" s="169"/>
      <c r="O5" s="169"/>
      <c r="P5" s="178"/>
      <c r="Q5" s="169"/>
      <c r="R5" s="172" t="s">
        <v>207</v>
      </c>
      <c r="S5" s="172" t="s">
        <v>332</v>
      </c>
      <c r="T5" s="184" t="s">
        <v>333</v>
      </c>
    </row>
    <row r="6" spans="1:20" s="8" customFormat="1" ht="162.75" thickBot="1" x14ac:dyDescent="0.25">
      <c r="A6" s="188"/>
      <c r="B6" s="171"/>
      <c r="C6" s="150" t="s">
        <v>125</v>
      </c>
      <c r="D6" s="150" t="s">
        <v>126</v>
      </c>
      <c r="E6" s="150" t="s">
        <v>127</v>
      </c>
      <c r="F6" s="150" t="s">
        <v>128</v>
      </c>
      <c r="G6" s="151" t="s">
        <v>129</v>
      </c>
      <c r="H6" s="151" t="s">
        <v>130</v>
      </c>
      <c r="I6" s="151" t="s">
        <v>114</v>
      </c>
      <c r="J6" s="175"/>
      <c r="K6" s="167"/>
      <c r="L6" s="151" t="s">
        <v>200</v>
      </c>
      <c r="M6" s="151" t="s">
        <v>207</v>
      </c>
      <c r="N6" s="151" t="s">
        <v>332</v>
      </c>
      <c r="O6" s="151" t="s">
        <v>333</v>
      </c>
      <c r="P6" s="179"/>
      <c r="Q6" s="180"/>
      <c r="R6" s="183"/>
      <c r="S6" s="183"/>
      <c r="T6" s="185"/>
    </row>
    <row r="7" spans="1:20" s="8" customFormat="1" ht="31.5" customHeight="1" x14ac:dyDescent="0.2">
      <c r="A7" s="152">
        <v>1</v>
      </c>
      <c r="B7" s="126" t="s">
        <v>34</v>
      </c>
      <c r="C7" s="126" t="s">
        <v>40</v>
      </c>
      <c r="D7" s="126" t="s">
        <v>41</v>
      </c>
      <c r="E7" s="126" t="s">
        <v>42</v>
      </c>
      <c r="F7" s="126" t="s">
        <v>43</v>
      </c>
      <c r="G7" s="126" t="s">
        <v>44</v>
      </c>
      <c r="H7" s="153">
        <v>9</v>
      </c>
      <c r="I7" s="154">
        <v>10</v>
      </c>
      <c r="J7" s="127">
        <v>11</v>
      </c>
      <c r="K7" s="127">
        <v>12</v>
      </c>
      <c r="L7" s="127">
        <v>13</v>
      </c>
      <c r="M7" s="127">
        <v>14</v>
      </c>
      <c r="N7" s="127">
        <v>15</v>
      </c>
      <c r="O7" s="127">
        <v>16</v>
      </c>
      <c r="P7" s="127">
        <v>17</v>
      </c>
      <c r="Q7" s="127">
        <v>18</v>
      </c>
      <c r="R7" s="127">
        <v>19</v>
      </c>
      <c r="S7" s="127">
        <v>20</v>
      </c>
      <c r="T7" s="155">
        <v>21</v>
      </c>
    </row>
    <row r="8" spans="1:20" s="9" customFormat="1" ht="31.5" customHeight="1" x14ac:dyDescent="0.2">
      <c r="A8" s="47">
        <v>1</v>
      </c>
      <c r="B8" s="158" t="s">
        <v>37</v>
      </c>
      <c r="C8" s="158" t="s">
        <v>7</v>
      </c>
      <c r="D8" s="158" t="s">
        <v>11</v>
      </c>
      <c r="E8" s="158" t="s">
        <v>11</v>
      </c>
      <c r="F8" s="158" t="s">
        <v>37</v>
      </c>
      <c r="G8" s="158" t="s">
        <v>11</v>
      </c>
      <c r="H8" s="158" t="s">
        <v>12</v>
      </c>
      <c r="I8" s="158" t="s">
        <v>37</v>
      </c>
      <c r="J8" s="76" t="s">
        <v>8</v>
      </c>
      <c r="K8" s="75"/>
      <c r="L8" s="76"/>
      <c r="M8" s="76"/>
      <c r="N8" s="76"/>
      <c r="O8" s="76"/>
      <c r="P8" s="77">
        <f>SUM(P9+P24+P37+P43+P50+P64+P70+P79+P85+P19+P46+P111)</f>
        <v>324302.44000000012</v>
      </c>
      <c r="Q8" s="77">
        <f>SUM(Q9+Q24+Q37+Q43+Q50+Q64+Q70+Q79+Q85+Q19+Q46+Q111)</f>
        <v>447290.86</v>
      </c>
      <c r="R8" s="77">
        <f>SUM(R9+R24+R37+R43+R50+R64+R70+R79+R85+R19+R46+R111)</f>
        <v>451604.3</v>
      </c>
      <c r="S8" s="77">
        <f>SUM(S9+S24+S37+S43+S50+S64+S70+S79+S85+S19+S46+S111)</f>
        <v>472243.7699999999</v>
      </c>
      <c r="T8" s="114">
        <f>SUM(T9+T24+T37+T43+T50+T64+T70+T79+T85+T19+T46+T111)</f>
        <v>491272.29</v>
      </c>
    </row>
    <row r="9" spans="1:20" s="1" customFormat="1" ht="31.5" customHeight="1" x14ac:dyDescent="0.2">
      <c r="A9" s="48">
        <f>SUM(A8+1)</f>
        <v>2</v>
      </c>
      <c r="B9" s="159" t="s">
        <v>38</v>
      </c>
      <c r="C9" s="159" t="s">
        <v>7</v>
      </c>
      <c r="D9" s="159" t="s">
        <v>13</v>
      </c>
      <c r="E9" s="159" t="s">
        <v>11</v>
      </c>
      <c r="F9" s="159" t="s">
        <v>37</v>
      </c>
      <c r="G9" s="159" t="s">
        <v>11</v>
      </c>
      <c r="H9" s="159" t="s">
        <v>12</v>
      </c>
      <c r="I9" s="159" t="s">
        <v>37</v>
      </c>
      <c r="J9" s="22" t="s">
        <v>57</v>
      </c>
      <c r="K9" s="21" t="s">
        <v>133</v>
      </c>
      <c r="L9" s="22"/>
      <c r="M9" s="22"/>
      <c r="N9" s="22"/>
      <c r="O9" s="22"/>
      <c r="P9" s="23">
        <f>SUM(P10+P13)</f>
        <v>179564.34000000003</v>
      </c>
      <c r="Q9" s="23">
        <f t="shared" ref="Q9" si="0">SUM(Q10+Q13)</f>
        <v>259446.72999999998</v>
      </c>
      <c r="R9" s="23">
        <f>SUM(R10+R13)</f>
        <v>295649.36</v>
      </c>
      <c r="S9" s="23">
        <f t="shared" ref="S9:T9" si="1">SUM(S10+S13)</f>
        <v>309782.19999999995</v>
      </c>
      <c r="T9" s="59">
        <f t="shared" si="1"/>
        <v>322136.18</v>
      </c>
    </row>
    <row r="10" spans="1:20" s="1" customFormat="1" ht="20.25" customHeight="1" x14ac:dyDescent="0.2">
      <c r="A10" s="48">
        <f t="shared" ref="A10:A73" si="2">SUM(A9+1)</f>
        <v>3</v>
      </c>
      <c r="B10" s="19" t="s">
        <v>38</v>
      </c>
      <c r="C10" s="19" t="s">
        <v>7</v>
      </c>
      <c r="D10" s="19" t="s">
        <v>13</v>
      </c>
      <c r="E10" s="19" t="s">
        <v>13</v>
      </c>
      <c r="F10" s="19" t="s">
        <v>37</v>
      </c>
      <c r="G10" s="19" t="s">
        <v>11</v>
      </c>
      <c r="H10" s="19" t="s">
        <v>12</v>
      </c>
      <c r="I10" s="19" t="s">
        <v>15</v>
      </c>
      <c r="J10" s="20" t="s">
        <v>56</v>
      </c>
      <c r="K10" s="21" t="s">
        <v>133</v>
      </c>
      <c r="L10" s="22"/>
      <c r="M10" s="22"/>
      <c r="N10" s="22"/>
      <c r="O10" s="22"/>
      <c r="P10" s="23">
        <f>SUM(P11)</f>
        <v>36362.03</v>
      </c>
      <c r="Q10" s="23">
        <f t="shared" ref="Q10:T11" si="3">SUM(Q11)</f>
        <v>42764.5</v>
      </c>
      <c r="R10" s="23">
        <f>SUM(R11)</f>
        <v>48240</v>
      </c>
      <c r="S10" s="23">
        <f t="shared" si="3"/>
        <v>48400</v>
      </c>
      <c r="T10" s="59">
        <f t="shared" si="3"/>
        <v>48680</v>
      </c>
    </row>
    <row r="11" spans="1:20" s="1" customFormat="1" ht="42" customHeight="1" x14ac:dyDescent="0.2">
      <c r="A11" s="48">
        <f t="shared" si="2"/>
        <v>4</v>
      </c>
      <c r="B11" s="19" t="s">
        <v>38</v>
      </c>
      <c r="C11" s="19" t="s">
        <v>7</v>
      </c>
      <c r="D11" s="19" t="s">
        <v>13</v>
      </c>
      <c r="E11" s="19" t="s">
        <v>13</v>
      </c>
      <c r="F11" s="19" t="s">
        <v>14</v>
      </c>
      <c r="G11" s="19" t="s">
        <v>11</v>
      </c>
      <c r="H11" s="19" t="s">
        <v>12</v>
      </c>
      <c r="I11" s="19" t="s">
        <v>15</v>
      </c>
      <c r="J11" s="20" t="s">
        <v>9</v>
      </c>
      <c r="K11" s="21" t="s">
        <v>133</v>
      </c>
      <c r="L11" s="24">
        <v>10</v>
      </c>
      <c r="M11" s="24">
        <v>10</v>
      </c>
      <c r="N11" s="24">
        <v>10</v>
      </c>
      <c r="O11" s="24">
        <v>10</v>
      </c>
      <c r="P11" s="25">
        <f>SUM(P12)</f>
        <v>36362.03</v>
      </c>
      <c r="Q11" s="25">
        <f t="shared" si="3"/>
        <v>42764.5</v>
      </c>
      <c r="R11" s="25">
        <f>SUM(R12)</f>
        <v>48240</v>
      </c>
      <c r="S11" s="25">
        <f t="shared" si="3"/>
        <v>48400</v>
      </c>
      <c r="T11" s="60">
        <f t="shared" si="3"/>
        <v>48680</v>
      </c>
    </row>
    <row r="12" spans="1:20" s="1" customFormat="1" ht="31.5" customHeight="1" x14ac:dyDescent="0.2">
      <c r="A12" s="48">
        <f t="shared" si="2"/>
        <v>5</v>
      </c>
      <c r="B12" s="19" t="s">
        <v>38</v>
      </c>
      <c r="C12" s="19" t="s">
        <v>7</v>
      </c>
      <c r="D12" s="19" t="s">
        <v>13</v>
      </c>
      <c r="E12" s="19" t="s">
        <v>13</v>
      </c>
      <c r="F12" s="19" t="s">
        <v>16</v>
      </c>
      <c r="G12" s="19" t="s">
        <v>17</v>
      </c>
      <c r="H12" s="27" t="s">
        <v>12</v>
      </c>
      <c r="I12" s="19" t="s">
        <v>15</v>
      </c>
      <c r="J12" s="20" t="s">
        <v>76</v>
      </c>
      <c r="K12" s="21" t="s">
        <v>133</v>
      </c>
      <c r="L12" s="24">
        <v>10</v>
      </c>
      <c r="M12" s="24">
        <v>10</v>
      </c>
      <c r="N12" s="24">
        <v>10</v>
      </c>
      <c r="O12" s="24">
        <v>10</v>
      </c>
      <c r="P12" s="25">
        <v>36362.03</v>
      </c>
      <c r="Q12" s="25">
        <v>42764.5</v>
      </c>
      <c r="R12" s="97">
        <v>48240</v>
      </c>
      <c r="S12" s="97">
        <v>48400</v>
      </c>
      <c r="T12" s="98">
        <v>48680</v>
      </c>
    </row>
    <row r="13" spans="1:20" s="1" customFormat="1" ht="21" customHeight="1" x14ac:dyDescent="0.2">
      <c r="A13" s="48">
        <f t="shared" si="2"/>
        <v>6</v>
      </c>
      <c r="B13" s="19" t="s">
        <v>38</v>
      </c>
      <c r="C13" s="19" t="s">
        <v>7</v>
      </c>
      <c r="D13" s="19" t="s">
        <v>13</v>
      </c>
      <c r="E13" s="19" t="s">
        <v>17</v>
      </c>
      <c r="F13" s="19" t="s">
        <v>37</v>
      </c>
      <c r="G13" s="19" t="s">
        <v>13</v>
      </c>
      <c r="H13" s="19" t="s">
        <v>12</v>
      </c>
      <c r="I13" s="19" t="s">
        <v>15</v>
      </c>
      <c r="J13" s="20" t="s">
        <v>10</v>
      </c>
      <c r="K13" s="21" t="s">
        <v>133</v>
      </c>
      <c r="L13" s="22"/>
      <c r="M13" s="22"/>
      <c r="N13" s="22"/>
      <c r="O13" s="22"/>
      <c r="P13" s="18">
        <f>SUM(P14:P18)</f>
        <v>143202.31000000003</v>
      </c>
      <c r="Q13" s="18">
        <f t="shared" ref="Q13:T13" si="4">SUM(Q14:Q18)</f>
        <v>216682.22999999998</v>
      </c>
      <c r="R13" s="18">
        <f t="shared" si="4"/>
        <v>247409.36</v>
      </c>
      <c r="S13" s="18">
        <f t="shared" si="4"/>
        <v>261382.19999999998</v>
      </c>
      <c r="T13" s="69">
        <f t="shared" si="4"/>
        <v>273456.18</v>
      </c>
    </row>
    <row r="14" spans="1:20" s="1" customFormat="1" ht="71.25" customHeight="1" x14ac:dyDescent="0.2">
      <c r="A14" s="48">
        <f t="shared" si="2"/>
        <v>7</v>
      </c>
      <c r="B14" s="19" t="s">
        <v>38</v>
      </c>
      <c r="C14" s="19" t="s">
        <v>7</v>
      </c>
      <c r="D14" s="19" t="s">
        <v>13</v>
      </c>
      <c r="E14" s="19" t="s">
        <v>17</v>
      </c>
      <c r="F14" s="19" t="s">
        <v>14</v>
      </c>
      <c r="G14" s="19" t="s">
        <v>13</v>
      </c>
      <c r="H14" s="19" t="s">
        <v>12</v>
      </c>
      <c r="I14" s="19" t="s">
        <v>15</v>
      </c>
      <c r="J14" s="20" t="s">
        <v>93</v>
      </c>
      <c r="K14" s="21" t="s">
        <v>133</v>
      </c>
      <c r="L14" s="24">
        <v>30</v>
      </c>
      <c r="M14" s="24">
        <v>30</v>
      </c>
      <c r="N14" s="24">
        <v>30</v>
      </c>
      <c r="O14" s="24">
        <v>30</v>
      </c>
      <c r="P14" s="15">
        <v>139905.19</v>
      </c>
      <c r="Q14" s="15">
        <v>211703.24</v>
      </c>
      <c r="R14" s="52">
        <v>242397.87</v>
      </c>
      <c r="S14" s="52">
        <v>256260.71</v>
      </c>
      <c r="T14" s="101">
        <v>268234.69</v>
      </c>
    </row>
    <row r="15" spans="1:20" s="1" customFormat="1" ht="90.75" customHeight="1" x14ac:dyDescent="0.2">
      <c r="A15" s="48">
        <f t="shared" si="2"/>
        <v>8</v>
      </c>
      <c r="B15" s="27" t="s">
        <v>38</v>
      </c>
      <c r="C15" s="27" t="s">
        <v>7</v>
      </c>
      <c r="D15" s="27" t="s">
        <v>13</v>
      </c>
      <c r="E15" s="27" t="s">
        <v>17</v>
      </c>
      <c r="F15" s="27" t="s">
        <v>18</v>
      </c>
      <c r="G15" s="27" t="s">
        <v>13</v>
      </c>
      <c r="H15" s="27" t="s">
        <v>12</v>
      </c>
      <c r="I15" s="27" t="s">
        <v>15</v>
      </c>
      <c r="J15" s="20" t="s">
        <v>94</v>
      </c>
      <c r="K15" s="21" t="s">
        <v>133</v>
      </c>
      <c r="L15" s="24">
        <v>30</v>
      </c>
      <c r="M15" s="24">
        <v>30</v>
      </c>
      <c r="N15" s="24">
        <v>30</v>
      </c>
      <c r="O15" s="24">
        <v>30</v>
      </c>
      <c r="P15" s="15">
        <v>1615.81</v>
      </c>
      <c r="Q15" s="15">
        <v>1790</v>
      </c>
      <c r="R15" s="52">
        <v>1800</v>
      </c>
      <c r="S15" s="52">
        <v>1850</v>
      </c>
      <c r="T15" s="101">
        <v>1900</v>
      </c>
    </row>
    <row r="16" spans="1:20" s="1" customFormat="1" ht="38.25" customHeight="1" x14ac:dyDescent="0.2">
      <c r="A16" s="48">
        <f t="shared" si="2"/>
        <v>9</v>
      </c>
      <c r="B16" s="27" t="s">
        <v>38</v>
      </c>
      <c r="C16" s="27" t="s">
        <v>7</v>
      </c>
      <c r="D16" s="27" t="s">
        <v>13</v>
      </c>
      <c r="E16" s="27" t="s">
        <v>17</v>
      </c>
      <c r="F16" s="27" t="s">
        <v>19</v>
      </c>
      <c r="G16" s="27" t="s">
        <v>13</v>
      </c>
      <c r="H16" s="27" t="s">
        <v>12</v>
      </c>
      <c r="I16" s="27" t="s">
        <v>15</v>
      </c>
      <c r="J16" s="20" t="s">
        <v>95</v>
      </c>
      <c r="K16" s="21" t="s">
        <v>133</v>
      </c>
      <c r="L16" s="24">
        <v>30</v>
      </c>
      <c r="M16" s="24">
        <v>30</v>
      </c>
      <c r="N16" s="24">
        <v>30</v>
      </c>
      <c r="O16" s="24">
        <v>30</v>
      </c>
      <c r="P16" s="15">
        <v>1446.82</v>
      </c>
      <c r="Q16" s="15">
        <v>1730</v>
      </c>
      <c r="R16" s="52">
        <v>1750</v>
      </c>
      <c r="S16" s="52">
        <v>1800</v>
      </c>
      <c r="T16" s="101">
        <v>1850</v>
      </c>
    </row>
    <row r="17" spans="1:20" s="1" customFormat="1" ht="31.5" customHeight="1" x14ac:dyDescent="0.2">
      <c r="A17" s="48">
        <f t="shared" si="2"/>
        <v>10</v>
      </c>
      <c r="B17" s="27" t="s">
        <v>38</v>
      </c>
      <c r="C17" s="27" t="s">
        <v>7</v>
      </c>
      <c r="D17" s="27" t="s">
        <v>13</v>
      </c>
      <c r="E17" s="27" t="s">
        <v>17</v>
      </c>
      <c r="F17" s="27" t="s">
        <v>20</v>
      </c>
      <c r="G17" s="27" t="s">
        <v>13</v>
      </c>
      <c r="H17" s="27" t="s">
        <v>12</v>
      </c>
      <c r="I17" s="27" t="s">
        <v>15</v>
      </c>
      <c r="J17" s="28" t="s">
        <v>111</v>
      </c>
      <c r="K17" s="21" t="s">
        <v>133</v>
      </c>
      <c r="L17" s="24">
        <v>15</v>
      </c>
      <c r="M17" s="24">
        <v>15</v>
      </c>
      <c r="N17" s="24">
        <v>15</v>
      </c>
      <c r="O17" s="24">
        <v>15</v>
      </c>
      <c r="P17" s="15">
        <v>88.32</v>
      </c>
      <c r="Q17" s="15">
        <v>137.5</v>
      </c>
      <c r="R17" s="52">
        <v>140</v>
      </c>
      <c r="S17" s="52">
        <v>150</v>
      </c>
      <c r="T17" s="101">
        <v>150</v>
      </c>
    </row>
    <row r="18" spans="1:20" s="1" customFormat="1" ht="49.15" customHeight="1" x14ac:dyDescent="0.2">
      <c r="A18" s="48">
        <f t="shared" si="2"/>
        <v>11</v>
      </c>
      <c r="B18" s="99" t="s">
        <v>38</v>
      </c>
      <c r="C18" s="99" t="s">
        <v>7</v>
      </c>
      <c r="D18" s="99" t="s">
        <v>13</v>
      </c>
      <c r="E18" s="99" t="s">
        <v>17</v>
      </c>
      <c r="F18" s="99" t="s">
        <v>322</v>
      </c>
      <c r="G18" s="99" t="s">
        <v>13</v>
      </c>
      <c r="H18" s="99" t="s">
        <v>12</v>
      </c>
      <c r="I18" s="99" t="s">
        <v>15</v>
      </c>
      <c r="J18" s="100" t="s">
        <v>323</v>
      </c>
      <c r="K18" s="21" t="s">
        <v>133</v>
      </c>
      <c r="L18" s="24">
        <v>26</v>
      </c>
      <c r="M18" s="24">
        <v>26</v>
      </c>
      <c r="N18" s="24">
        <v>26</v>
      </c>
      <c r="O18" s="24">
        <v>26</v>
      </c>
      <c r="P18" s="15">
        <v>146.16999999999999</v>
      </c>
      <c r="Q18" s="15">
        <v>1321.49</v>
      </c>
      <c r="R18" s="160">
        <v>1321.49</v>
      </c>
      <c r="S18" s="160">
        <v>1321.49</v>
      </c>
      <c r="T18" s="161">
        <v>1321.49</v>
      </c>
    </row>
    <row r="19" spans="1:20" s="1" customFormat="1" ht="52.15" customHeight="1" x14ac:dyDescent="0.2">
      <c r="A19" s="48">
        <f t="shared" si="2"/>
        <v>12</v>
      </c>
      <c r="B19" s="19" t="s">
        <v>109</v>
      </c>
      <c r="C19" s="19" t="s">
        <v>7</v>
      </c>
      <c r="D19" s="19" t="s">
        <v>24</v>
      </c>
      <c r="E19" s="19" t="s">
        <v>11</v>
      </c>
      <c r="F19" s="19" t="s">
        <v>37</v>
      </c>
      <c r="G19" s="19" t="s">
        <v>11</v>
      </c>
      <c r="H19" s="19" t="s">
        <v>12</v>
      </c>
      <c r="I19" s="19" t="s">
        <v>37</v>
      </c>
      <c r="J19" s="28" t="s">
        <v>100</v>
      </c>
      <c r="K19" s="21" t="s">
        <v>134</v>
      </c>
      <c r="L19" s="29"/>
      <c r="M19" s="29"/>
      <c r="N19" s="29"/>
      <c r="O19" s="29"/>
      <c r="P19" s="15">
        <f>SUM(P20:P23)</f>
        <v>16811.09</v>
      </c>
      <c r="Q19" s="15">
        <f t="shared" ref="Q19" si="5">SUM(Q20:Q23)</f>
        <v>22670.69</v>
      </c>
      <c r="R19" s="15">
        <f>SUM(R20:R23)</f>
        <v>3951.3999999999996</v>
      </c>
      <c r="S19" s="15">
        <f t="shared" ref="S19:T19" si="6">SUM(S20:S23)</f>
        <v>4045.0999999999995</v>
      </c>
      <c r="T19" s="62">
        <f t="shared" si="6"/>
        <v>4155.2</v>
      </c>
    </row>
    <row r="20" spans="1:20" s="1" customFormat="1" ht="43.5" customHeight="1" x14ac:dyDescent="0.2">
      <c r="A20" s="48">
        <f t="shared" si="2"/>
        <v>13</v>
      </c>
      <c r="B20" s="19" t="s">
        <v>109</v>
      </c>
      <c r="C20" s="19" t="s">
        <v>7</v>
      </c>
      <c r="D20" s="19" t="s">
        <v>24</v>
      </c>
      <c r="E20" s="19" t="s">
        <v>17</v>
      </c>
      <c r="F20" s="19" t="s">
        <v>101</v>
      </c>
      <c r="G20" s="19" t="s">
        <v>13</v>
      </c>
      <c r="H20" s="19" t="s">
        <v>12</v>
      </c>
      <c r="I20" s="19" t="s">
        <v>15</v>
      </c>
      <c r="J20" s="28" t="s">
        <v>102</v>
      </c>
      <c r="K20" s="21" t="s">
        <v>134</v>
      </c>
      <c r="L20" s="30">
        <v>2.4274</v>
      </c>
      <c r="M20" s="30">
        <v>0.2029</v>
      </c>
      <c r="N20" s="30">
        <v>0.2029</v>
      </c>
      <c r="O20" s="30">
        <v>0.2029</v>
      </c>
      <c r="P20" s="15">
        <v>7625.04</v>
      </c>
      <c r="Q20" s="15">
        <v>10409.57</v>
      </c>
      <c r="R20" s="52">
        <v>1786.5</v>
      </c>
      <c r="S20" s="52">
        <v>1809.8</v>
      </c>
      <c r="T20" s="54">
        <v>1829.4</v>
      </c>
    </row>
    <row r="21" spans="1:20" s="1" customFormat="1" ht="51" customHeight="1" x14ac:dyDescent="0.2">
      <c r="A21" s="48">
        <f t="shared" si="2"/>
        <v>14</v>
      </c>
      <c r="B21" s="19" t="s">
        <v>109</v>
      </c>
      <c r="C21" s="19" t="s">
        <v>7</v>
      </c>
      <c r="D21" s="19" t="s">
        <v>24</v>
      </c>
      <c r="E21" s="19" t="s">
        <v>17</v>
      </c>
      <c r="F21" s="19" t="s">
        <v>103</v>
      </c>
      <c r="G21" s="19" t="s">
        <v>13</v>
      </c>
      <c r="H21" s="19" t="s">
        <v>12</v>
      </c>
      <c r="I21" s="19" t="s">
        <v>15</v>
      </c>
      <c r="J21" s="31" t="s">
        <v>104</v>
      </c>
      <c r="K21" s="21" t="s">
        <v>134</v>
      </c>
      <c r="L21" s="30">
        <v>2.4274</v>
      </c>
      <c r="M21" s="30">
        <v>0.2029</v>
      </c>
      <c r="N21" s="30">
        <v>0.2029</v>
      </c>
      <c r="O21" s="30">
        <v>0.2029</v>
      </c>
      <c r="P21" s="15">
        <v>54.5</v>
      </c>
      <c r="Q21" s="15">
        <v>59.32</v>
      </c>
      <c r="R21" s="52">
        <v>9.9</v>
      </c>
      <c r="S21" s="52">
        <v>10.1</v>
      </c>
      <c r="T21" s="54">
        <v>10.6</v>
      </c>
    </row>
    <row r="22" spans="1:20" s="1" customFormat="1" ht="44.25" customHeight="1" x14ac:dyDescent="0.2">
      <c r="A22" s="48">
        <f t="shared" si="2"/>
        <v>15</v>
      </c>
      <c r="B22" s="19" t="s">
        <v>109</v>
      </c>
      <c r="C22" s="19" t="s">
        <v>7</v>
      </c>
      <c r="D22" s="19" t="s">
        <v>24</v>
      </c>
      <c r="E22" s="19" t="s">
        <v>17</v>
      </c>
      <c r="F22" s="19" t="s">
        <v>105</v>
      </c>
      <c r="G22" s="19" t="s">
        <v>13</v>
      </c>
      <c r="H22" s="19" t="s">
        <v>12</v>
      </c>
      <c r="I22" s="19" t="s">
        <v>15</v>
      </c>
      <c r="J22" s="28" t="s">
        <v>106</v>
      </c>
      <c r="K22" s="21" t="s">
        <v>134</v>
      </c>
      <c r="L22" s="30">
        <v>2.4274</v>
      </c>
      <c r="M22" s="30">
        <v>0.2029</v>
      </c>
      <c r="N22" s="30">
        <v>0.2029</v>
      </c>
      <c r="O22" s="30">
        <v>0.2029</v>
      </c>
      <c r="P22" s="15">
        <v>10477.64</v>
      </c>
      <c r="Q22" s="15">
        <v>13693.18</v>
      </c>
      <c r="R22" s="52">
        <v>2379</v>
      </c>
      <c r="S22" s="52">
        <v>2449.5</v>
      </c>
      <c r="T22" s="54">
        <v>2549.9</v>
      </c>
    </row>
    <row r="23" spans="1:20" s="1" customFormat="1" ht="31.5" customHeight="1" x14ac:dyDescent="0.2">
      <c r="A23" s="48">
        <f t="shared" si="2"/>
        <v>16</v>
      </c>
      <c r="B23" s="19" t="s">
        <v>109</v>
      </c>
      <c r="C23" s="19" t="s">
        <v>7</v>
      </c>
      <c r="D23" s="19" t="s">
        <v>24</v>
      </c>
      <c r="E23" s="19" t="s">
        <v>17</v>
      </c>
      <c r="F23" s="19" t="s">
        <v>107</v>
      </c>
      <c r="G23" s="19" t="s">
        <v>13</v>
      </c>
      <c r="H23" s="19" t="s">
        <v>12</v>
      </c>
      <c r="I23" s="19" t="s">
        <v>15</v>
      </c>
      <c r="J23" s="31" t="s">
        <v>108</v>
      </c>
      <c r="K23" s="21" t="s">
        <v>134</v>
      </c>
      <c r="L23" s="30">
        <v>2.4274</v>
      </c>
      <c r="M23" s="30">
        <v>0.2029</v>
      </c>
      <c r="N23" s="30">
        <v>0.2029</v>
      </c>
      <c r="O23" s="30">
        <v>0.2029</v>
      </c>
      <c r="P23" s="15">
        <v>-1346.09</v>
      </c>
      <c r="Q23" s="15">
        <v>-1491.38</v>
      </c>
      <c r="R23" s="52">
        <v>-224</v>
      </c>
      <c r="S23" s="52">
        <v>-224.3</v>
      </c>
      <c r="T23" s="54">
        <v>-234.7</v>
      </c>
    </row>
    <row r="24" spans="1:20" s="1" customFormat="1" ht="22.5" customHeight="1" x14ac:dyDescent="0.2">
      <c r="A24" s="48">
        <f t="shared" si="2"/>
        <v>17</v>
      </c>
      <c r="B24" s="19" t="s">
        <v>38</v>
      </c>
      <c r="C24" s="19" t="s">
        <v>7</v>
      </c>
      <c r="D24" s="19" t="s">
        <v>28</v>
      </c>
      <c r="E24" s="19" t="s">
        <v>11</v>
      </c>
      <c r="F24" s="19" t="s">
        <v>37</v>
      </c>
      <c r="G24" s="19" t="s">
        <v>11</v>
      </c>
      <c r="H24" s="19" t="s">
        <v>12</v>
      </c>
      <c r="I24" s="19" t="s">
        <v>37</v>
      </c>
      <c r="J24" s="20" t="s">
        <v>35</v>
      </c>
      <c r="K24" s="21" t="s">
        <v>133</v>
      </c>
      <c r="L24" s="22"/>
      <c r="M24" s="22"/>
      <c r="N24" s="22"/>
      <c r="O24" s="22"/>
      <c r="P24" s="18">
        <f>SUM(P36+P35+P32+P25+P31)</f>
        <v>61145.86</v>
      </c>
      <c r="Q24" s="18">
        <f>SUM(Q36+Q35+Q32+Q25+Q31)</f>
        <v>70872.679999999993</v>
      </c>
      <c r="R24" s="18">
        <f t="shared" ref="R24:T24" si="7">SUM(R36+R35+R32+R25)</f>
        <v>63664.57</v>
      </c>
      <c r="S24" s="18">
        <f t="shared" si="7"/>
        <v>69425.75</v>
      </c>
      <c r="T24" s="69">
        <f t="shared" si="7"/>
        <v>75773.149999999994</v>
      </c>
    </row>
    <row r="25" spans="1:20" s="1" customFormat="1" ht="38.450000000000003" customHeight="1" x14ac:dyDescent="0.2">
      <c r="A25" s="48">
        <f t="shared" si="2"/>
        <v>18</v>
      </c>
      <c r="B25" s="102" t="s">
        <v>38</v>
      </c>
      <c r="C25" s="102" t="s">
        <v>7</v>
      </c>
      <c r="D25" s="102" t="s">
        <v>28</v>
      </c>
      <c r="E25" s="102" t="s">
        <v>13</v>
      </c>
      <c r="F25" s="102" t="s">
        <v>37</v>
      </c>
      <c r="G25" s="102" t="s">
        <v>11</v>
      </c>
      <c r="H25" s="102" t="s">
        <v>12</v>
      </c>
      <c r="I25" s="102" t="s">
        <v>15</v>
      </c>
      <c r="J25" s="103" t="s">
        <v>324</v>
      </c>
      <c r="K25" s="21" t="s">
        <v>133</v>
      </c>
      <c r="L25" s="104">
        <v>50</v>
      </c>
      <c r="M25" s="104">
        <v>50</v>
      </c>
      <c r="N25" s="104">
        <v>50</v>
      </c>
      <c r="O25" s="104">
        <v>50</v>
      </c>
      <c r="P25" s="18">
        <f>P26+P29+P28</f>
        <v>38491.81</v>
      </c>
      <c r="Q25" s="18">
        <f>Q26+Q29+Q28</f>
        <v>47115.82</v>
      </c>
      <c r="R25" s="18">
        <f>R26+R29</f>
        <v>54649.17</v>
      </c>
      <c r="S25" s="18">
        <f t="shared" ref="S25:T25" si="8">S26+S29</f>
        <v>59989.45</v>
      </c>
      <c r="T25" s="69">
        <f t="shared" si="8"/>
        <v>65905.95</v>
      </c>
    </row>
    <row r="26" spans="1:20" s="1" customFormat="1" ht="37.9" customHeight="1" x14ac:dyDescent="0.2">
      <c r="A26" s="48">
        <f t="shared" si="2"/>
        <v>19</v>
      </c>
      <c r="B26" s="102" t="s">
        <v>38</v>
      </c>
      <c r="C26" s="102" t="s">
        <v>7</v>
      </c>
      <c r="D26" s="102" t="s">
        <v>28</v>
      </c>
      <c r="E26" s="102" t="s">
        <v>13</v>
      </c>
      <c r="F26" s="102" t="s">
        <v>14</v>
      </c>
      <c r="G26" s="102" t="s">
        <v>13</v>
      </c>
      <c r="H26" s="102" t="s">
        <v>12</v>
      </c>
      <c r="I26" s="102" t="s">
        <v>15</v>
      </c>
      <c r="J26" s="103" t="s">
        <v>325</v>
      </c>
      <c r="K26" s="21" t="s">
        <v>133</v>
      </c>
      <c r="L26" s="104">
        <v>50</v>
      </c>
      <c r="M26" s="104">
        <v>50</v>
      </c>
      <c r="N26" s="104">
        <v>50</v>
      </c>
      <c r="O26" s="104">
        <v>50</v>
      </c>
      <c r="P26" s="18">
        <f t="shared" ref="P26:Q26" si="9">P27</f>
        <v>17041.45</v>
      </c>
      <c r="Q26" s="18">
        <f t="shared" si="9"/>
        <v>20844.900000000001</v>
      </c>
      <c r="R26" s="18">
        <f>R27</f>
        <v>24214.77</v>
      </c>
      <c r="S26" s="18">
        <f t="shared" ref="S26:T26" si="10">S27</f>
        <v>26512.57</v>
      </c>
      <c r="T26" s="69">
        <f t="shared" si="10"/>
        <v>29081.38</v>
      </c>
    </row>
    <row r="27" spans="1:20" s="1" customFormat="1" ht="31.9" customHeight="1" x14ac:dyDescent="0.2">
      <c r="A27" s="48">
        <f t="shared" si="2"/>
        <v>20</v>
      </c>
      <c r="B27" s="102" t="s">
        <v>38</v>
      </c>
      <c r="C27" s="102" t="s">
        <v>7</v>
      </c>
      <c r="D27" s="102" t="s">
        <v>28</v>
      </c>
      <c r="E27" s="102" t="s">
        <v>13</v>
      </c>
      <c r="F27" s="102" t="s">
        <v>326</v>
      </c>
      <c r="G27" s="102" t="s">
        <v>13</v>
      </c>
      <c r="H27" s="102" t="s">
        <v>12</v>
      </c>
      <c r="I27" s="102" t="s">
        <v>15</v>
      </c>
      <c r="J27" s="103" t="s">
        <v>325</v>
      </c>
      <c r="K27" s="21" t="s">
        <v>133</v>
      </c>
      <c r="L27" s="104">
        <v>50</v>
      </c>
      <c r="M27" s="104">
        <v>50</v>
      </c>
      <c r="N27" s="104">
        <v>50</v>
      </c>
      <c r="O27" s="104">
        <v>50</v>
      </c>
      <c r="P27" s="18">
        <v>17041.45</v>
      </c>
      <c r="Q27" s="18">
        <v>20844.900000000001</v>
      </c>
      <c r="R27" s="105">
        <v>24214.77</v>
      </c>
      <c r="S27" s="105">
        <v>26512.57</v>
      </c>
      <c r="T27" s="106">
        <v>29081.38</v>
      </c>
    </row>
    <row r="28" spans="1:20" s="1" customFormat="1" ht="84.6" customHeight="1" x14ac:dyDescent="0.2">
      <c r="A28" s="48">
        <f t="shared" si="2"/>
        <v>21</v>
      </c>
      <c r="B28" s="102" t="s">
        <v>38</v>
      </c>
      <c r="C28" s="102" t="s">
        <v>7</v>
      </c>
      <c r="D28" s="102" t="s">
        <v>28</v>
      </c>
      <c r="E28" s="102" t="s">
        <v>13</v>
      </c>
      <c r="F28" s="102" t="s">
        <v>16</v>
      </c>
      <c r="G28" s="102" t="s">
        <v>13</v>
      </c>
      <c r="H28" s="102" t="s">
        <v>12</v>
      </c>
      <c r="I28" s="102" t="s">
        <v>15</v>
      </c>
      <c r="J28" s="142" t="s">
        <v>356</v>
      </c>
      <c r="K28" s="21" t="s">
        <v>133</v>
      </c>
      <c r="L28" s="104">
        <v>50</v>
      </c>
      <c r="M28" s="104">
        <v>50</v>
      </c>
      <c r="N28" s="104">
        <v>50</v>
      </c>
      <c r="O28" s="104">
        <v>50</v>
      </c>
      <c r="P28" s="18">
        <v>19.39</v>
      </c>
      <c r="Q28" s="18">
        <v>80</v>
      </c>
      <c r="R28" s="105"/>
      <c r="S28" s="105"/>
      <c r="T28" s="106"/>
    </row>
    <row r="29" spans="1:20" s="1" customFormat="1" ht="34.9" customHeight="1" x14ac:dyDescent="0.2">
      <c r="A29" s="48">
        <f t="shared" si="2"/>
        <v>22</v>
      </c>
      <c r="B29" s="102" t="s">
        <v>38</v>
      </c>
      <c r="C29" s="102" t="s">
        <v>7</v>
      </c>
      <c r="D29" s="102" t="s">
        <v>28</v>
      </c>
      <c r="E29" s="102" t="s">
        <v>13</v>
      </c>
      <c r="F29" s="102" t="s">
        <v>18</v>
      </c>
      <c r="G29" s="102" t="s">
        <v>13</v>
      </c>
      <c r="H29" s="102" t="s">
        <v>12</v>
      </c>
      <c r="I29" s="102" t="s">
        <v>15</v>
      </c>
      <c r="J29" s="103" t="s">
        <v>327</v>
      </c>
      <c r="K29" s="21" t="s">
        <v>133</v>
      </c>
      <c r="L29" s="104">
        <v>50</v>
      </c>
      <c r="M29" s="104">
        <v>50</v>
      </c>
      <c r="N29" s="104">
        <v>50</v>
      </c>
      <c r="O29" s="104">
        <v>50</v>
      </c>
      <c r="P29" s="18">
        <f t="shared" ref="P29:Q29" si="11">P30</f>
        <v>21430.97</v>
      </c>
      <c r="Q29" s="18">
        <f t="shared" si="11"/>
        <v>26190.92</v>
      </c>
      <c r="R29" s="18">
        <f>R30</f>
        <v>30434.400000000001</v>
      </c>
      <c r="S29" s="18">
        <f t="shared" ref="S29:T29" si="12">S30</f>
        <v>33476.879999999997</v>
      </c>
      <c r="T29" s="69">
        <f t="shared" si="12"/>
        <v>36824.57</v>
      </c>
    </row>
    <row r="30" spans="1:20" s="1" customFormat="1" ht="63.6" customHeight="1" x14ac:dyDescent="0.2">
      <c r="A30" s="48">
        <f t="shared" si="2"/>
        <v>23</v>
      </c>
      <c r="B30" s="102" t="s">
        <v>38</v>
      </c>
      <c r="C30" s="102" t="s">
        <v>7</v>
      </c>
      <c r="D30" s="102" t="s">
        <v>28</v>
      </c>
      <c r="E30" s="102" t="s">
        <v>13</v>
      </c>
      <c r="F30" s="102" t="s">
        <v>328</v>
      </c>
      <c r="G30" s="102" t="s">
        <v>13</v>
      </c>
      <c r="H30" s="102" t="s">
        <v>12</v>
      </c>
      <c r="I30" s="102" t="s">
        <v>15</v>
      </c>
      <c r="J30" s="103" t="s">
        <v>329</v>
      </c>
      <c r="K30" s="21" t="s">
        <v>133</v>
      </c>
      <c r="L30" s="104">
        <v>50</v>
      </c>
      <c r="M30" s="104">
        <v>50</v>
      </c>
      <c r="N30" s="104">
        <v>50</v>
      </c>
      <c r="O30" s="104">
        <v>50</v>
      </c>
      <c r="P30" s="18">
        <v>21430.97</v>
      </c>
      <c r="Q30" s="18">
        <v>26190.92</v>
      </c>
      <c r="R30" s="105">
        <v>30434.400000000001</v>
      </c>
      <c r="S30" s="105">
        <v>33476.879999999997</v>
      </c>
      <c r="T30" s="106">
        <v>36824.57</v>
      </c>
    </row>
    <row r="31" spans="1:20" s="1" customFormat="1" ht="76.900000000000006" customHeight="1" x14ac:dyDescent="0.2">
      <c r="A31" s="48">
        <f t="shared" si="2"/>
        <v>24</v>
      </c>
      <c r="B31" s="124" t="s">
        <v>38</v>
      </c>
      <c r="C31" s="124" t="s">
        <v>7</v>
      </c>
      <c r="D31" s="124" t="s">
        <v>28</v>
      </c>
      <c r="E31" s="102" t="s">
        <v>13</v>
      </c>
      <c r="F31" s="125" t="s">
        <v>358</v>
      </c>
      <c r="G31" s="124" t="s">
        <v>13</v>
      </c>
      <c r="H31" s="124" t="s">
        <v>12</v>
      </c>
      <c r="I31" s="124" t="s">
        <v>15</v>
      </c>
      <c r="J31" s="143" t="s">
        <v>357</v>
      </c>
      <c r="K31" s="21" t="s">
        <v>133</v>
      </c>
      <c r="L31" s="104">
        <v>50</v>
      </c>
      <c r="M31" s="104">
        <v>50</v>
      </c>
      <c r="N31" s="104">
        <v>50</v>
      </c>
      <c r="O31" s="104">
        <v>50</v>
      </c>
      <c r="P31" s="18">
        <v>1.87</v>
      </c>
      <c r="Q31" s="18">
        <v>1.87</v>
      </c>
      <c r="R31" s="105"/>
      <c r="S31" s="105"/>
      <c r="T31" s="106"/>
    </row>
    <row r="32" spans="1:20" s="1" customFormat="1" ht="31.5" customHeight="1" x14ac:dyDescent="0.2">
      <c r="A32" s="48">
        <f t="shared" si="2"/>
        <v>25</v>
      </c>
      <c r="B32" s="19" t="s">
        <v>38</v>
      </c>
      <c r="C32" s="19" t="s">
        <v>7</v>
      </c>
      <c r="D32" s="19" t="s">
        <v>28</v>
      </c>
      <c r="E32" s="19" t="s">
        <v>17</v>
      </c>
      <c r="F32" s="19" t="s">
        <v>37</v>
      </c>
      <c r="G32" s="19" t="s">
        <v>17</v>
      </c>
      <c r="H32" s="19" t="s">
        <v>12</v>
      </c>
      <c r="I32" s="19" t="s">
        <v>15</v>
      </c>
      <c r="J32" s="20" t="s">
        <v>46</v>
      </c>
      <c r="K32" s="21" t="s">
        <v>133</v>
      </c>
      <c r="L32" s="24">
        <v>100</v>
      </c>
      <c r="M32" s="24">
        <v>100</v>
      </c>
      <c r="N32" s="24">
        <v>100</v>
      </c>
      <c r="O32" s="24">
        <v>100</v>
      </c>
      <c r="P32" s="15">
        <f>SUM(P33:P34)</f>
        <v>4134.0600000000004</v>
      </c>
      <c r="Q32" s="15">
        <f>SUM(Q33:Q34)</f>
        <v>4234.0600000000004</v>
      </c>
      <c r="R32" s="15">
        <f>SUM(R33:R34)</f>
        <v>95.4</v>
      </c>
      <c r="S32" s="15">
        <f t="shared" ref="S32:T32" si="13">SUM(S33:S34)</f>
        <v>76.3</v>
      </c>
      <c r="T32" s="62">
        <f t="shared" si="13"/>
        <v>57.2</v>
      </c>
    </row>
    <row r="33" spans="1:20" s="1" customFormat="1" ht="31.5" customHeight="1" x14ac:dyDescent="0.2">
      <c r="A33" s="48">
        <f t="shared" si="2"/>
        <v>26</v>
      </c>
      <c r="B33" s="19" t="s">
        <v>38</v>
      </c>
      <c r="C33" s="19" t="s">
        <v>7</v>
      </c>
      <c r="D33" s="19" t="s">
        <v>28</v>
      </c>
      <c r="E33" s="19" t="s">
        <v>17</v>
      </c>
      <c r="F33" s="19" t="s">
        <v>14</v>
      </c>
      <c r="G33" s="19" t="s">
        <v>17</v>
      </c>
      <c r="H33" s="19" t="s">
        <v>12</v>
      </c>
      <c r="I33" s="19" t="s">
        <v>15</v>
      </c>
      <c r="J33" s="20" t="s">
        <v>46</v>
      </c>
      <c r="K33" s="21" t="s">
        <v>133</v>
      </c>
      <c r="L33" s="24">
        <v>100</v>
      </c>
      <c r="M33" s="24">
        <v>100</v>
      </c>
      <c r="N33" s="24">
        <v>100</v>
      </c>
      <c r="O33" s="24">
        <v>100</v>
      </c>
      <c r="P33" s="15">
        <v>4124.96</v>
      </c>
      <c r="Q33" s="15">
        <v>4224.96</v>
      </c>
      <c r="R33" s="52">
        <v>95.4</v>
      </c>
      <c r="S33" s="32">
        <v>76.3</v>
      </c>
      <c r="T33" s="61">
        <v>57.2</v>
      </c>
    </row>
    <row r="34" spans="1:20" s="1" customFormat="1" ht="45.75" customHeight="1" x14ac:dyDescent="0.2">
      <c r="A34" s="48">
        <f t="shared" si="2"/>
        <v>27</v>
      </c>
      <c r="B34" s="19" t="s">
        <v>38</v>
      </c>
      <c r="C34" s="19" t="s">
        <v>7</v>
      </c>
      <c r="D34" s="19" t="s">
        <v>28</v>
      </c>
      <c r="E34" s="19" t="s">
        <v>17</v>
      </c>
      <c r="F34" s="19" t="s">
        <v>18</v>
      </c>
      <c r="G34" s="19" t="s">
        <v>17</v>
      </c>
      <c r="H34" s="19" t="s">
        <v>12</v>
      </c>
      <c r="I34" s="19" t="s">
        <v>15</v>
      </c>
      <c r="J34" s="20" t="s">
        <v>75</v>
      </c>
      <c r="K34" s="21" t="s">
        <v>133</v>
      </c>
      <c r="L34" s="24">
        <v>90</v>
      </c>
      <c r="M34" s="24">
        <v>90</v>
      </c>
      <c r="N34" s="24">
        <v>90</v>
      </c>
      <c r="O34" s="24">
        <v>90</v>
      </c>
      <c r="P34" s="15">
        <v>9.1</v>
      </c>
      <c r="Q34" s="26">
        <v>9.1</v>
      </c>
      <c r="R34" s="15"/>
      <c r="S34" s="32"/>
      <c r="T34" s="61"/>
    </row>
    <row r="35" spans="1:20" s="1" customFormat="1" ht="19.5" customHeight="1" x14ac:dyDescent="0.2">
      <c r="A35" s="48">
        <f t="shared" si="2"/>
        <v>28</v>
      </c>
      <c r="B35" s="19" t="s">
        <v>38</v>
      </c>
      <c r="C35" s="19" t="s">
        <v>7</v>
      </c>
      <c r="D35" s="19" t="s">
        <v>28</v>
      </c>
      <c r="E35" s="19" t="s">
        <v>24</v>
      </c>
      <c r="F35" s="19" t="s">
        <v>14</v>
      </c>
      <c r="G35" s="19" t="s">
        <v>13</v>
      </c>
      <c r="H35" s="19" t="s">
        <v>12</v>
      </c>
      <c r="I35" s="19" t="s">
        <v>15</v>
      </c>
      <c r="J35" s="20" t="s">
        <v>53</v>
      </c>
      <c r="K35" s="21" t="s">
        <v>133</v>
      </c>
      <c r="L35" s="24">
        <v>100</v>
      </c>
      <c r="M35" s="24">
        <v>100</v>
      </c>
      <c r="N35" s="24">
        <v>100</v>
      </c>
      <c r="O35" s="24">
        <v>100</v>
      </c>
      <c r="P35" s="15">
        <v>11020.93</v>
      </c>
      <c r="Q35" s="15">
        <v>11020.93</v>
      </c>
      <c r="R35" s="15">
        <v>10</v>
      </c>
      <c r="S35" s="15">
        <v>10</v>
      </c>
      <c r="T35" s="61">
        <v>10</v>
      </c>
    </row>
    <row r="36" spans="1:20" s="1" customFormat="1" ht="40.15" customHeight="1" x14ac:dyDescent="0.2">
      <c r="A36" s="48">
        <f t="shared" si="2"/>
        <v>29</v>
      </c>
      <c r="B36" s="19" t="s">
        <v>38</v>
      </c>
      <c r="C36" s="19" t="s">
        <v>7</v>
      </c>
      <c r="D36" s="19" t="s">
        <v>28</v>
      </c>
      <c r="E36" s="19" t="s">
        <v>52</v>
      </c>
      <c r="F36" s="19" t="s">
        <v>14</v>
      </c>
      <c r="G36" s="19" t="s">
        <v>17</v>
      </c>
      <c r="H36" s="19" t="s">
        <v>12</v>
      </c>
      <c r="I36" s="19" t="s">
        <v>15</v>
      </c>
      <c r="J36" s="28" t="s">
        <v>119</v>
      </c>
      <c r="K36" s="21" t="s">
        <v>133</v>
      </c>
      <c r="L36" s="24">
        <v>100</v>
      </c>
      <c r="M36" s="24">
        <v>100</v>
      </c>
      <c r="N36" s="24">
        <v>100</v>
      </c>
      <c r="O36" s="24">
        <v>100</v>
      </c>
      <c r="P36" s="15">
        <v>7497.19</v>
      </c>
      <c r="Q36" s="15">
        <v>8500</v>
      </c>
      <c r="R36" s="15">
        <v>8910</v>
      </c>
      <c r="S36" s="15">
        <v>9350</v>
      </c>
      <c r="T36" s="61">
        <v>9800</v>
      </c>
    </row>
    <row r="37" spans="1:20" s="1" customFormat="1" ht="20.25" customHeight="1" x14ac:dyDescent="0.2">
      <c r="A37" s="48">
        <f t="shared" si="2"/>
        <v>30</v>
      </c>
      <c r="B37" s="19" t="s">
        <v>38</v>
      </c>
      <c r="C37" s="19" t="s">
        <v>7</v>
      </c>
      <c r="D37" s="19" t="s">
        <v>23</v>
      </c>
      <c r="E37" s="19" t="s">
        <v>11</v>
      </c>
      <c r="F37" s="19" t="s">
        <v>37</v>
      </c>
      <c r="G37" s="19" t="s">
        <v>11</v>
      </c>
      <c r="H37" s="19" t="s">
        <v>12</v>
      </c>
      <c r="I37" s="19" t="s">
        <v>37</v>
      </c>
      <c r="J37" s="20" t="s">
        <v>1</v>
      </c>
      <c r="K37" s="21" t="s">
        <v>133</v>
      </c>
      <c r="L37" s="22"/>
      <c r="M37" s="22"/>
      <c r="N37" s="22"/>
      <c r="O37" s="22"/>
      <c r="P37" s="18">
        <f>SUM(P38+P40)</f>
        <v>31804.469999999998</v>
      </c>
      <c r="Q37" s="18">
        <f t="shared" ref="Q37" si="14">SUM(Q38+Q40)</f>
        <v>49147.32</v>
      </c>
      <c r="R37" s="18">
        <f>SUM(R38+R40)</f>
        <v>41100</v>
      </c>
      <c r="S37" s="18">
        <f t="shared" ref="S37:T37" si="15">SUM(S38+S40)</f>
        <v>41500</v>
      </c>
      <c r="T37" s="58">
        <f t="shared" si="15"/>
        <v>41900</v>
      </c>
    </row>
    <row r="38" spans="1:20" s="1" customFormat="1" ht="21" customHeight="1" x14ac:dyDescent="0.2">
      <c r="A38" s="48">
        <f t="shared" si="2"/>
        <v>31</v>
      </c>
      <c r="B38" s="19" t="s">
        <v>38</v>
      </c>
      <c r="C38" s="19" t="s">
        <v>7</v>
      </c>
      <c r="D38" s="19" t="s">
        <v>23</v>
      </c>
      <c r="E38" s="19" t="s">
        <v>13</v>
      </c>
      <c r="F38" s="19" t="s">
        <v>37</v>
      </c>
      <c r="G38" s="19" t="s">
        <v>11</v>
      </c>
      <c r="H38" s="19" t="s">
        <v>12</v>
      </c>
      <c r="I38" s="19" t="s">
        <v>15</v>
      </c>
      <c r="J38" s="20" t="s">
        <v>47</v>
      </c>
      <c r="K38" s="21" t="s">
        <v>133</v>
      </c>
      <c r="L38" s="24">
        <v>100</v>
      </c>
      <c r="M38" s="24">
        <v>100</v>
      </c>
      <c r="N38" s="24">
        <v>100</v>
      </c>
      <c r="O38" s="24">
        <v>100</v>
      </c>
      <c r="P38" s="15">
        <v>2230.4499999999998</v>
      </c>
      <c r="Q38" s="15">
        <f>SUM(Q39)</f>
        <v>10500</v>
      </c>
      <c r="R38" s="15">
        <f t="shared" ref="R38:T38" si="16">SUM(R39)</f>
        <v>11600</v>
      </c>
      <c r="S38" s="15">
        <f t="shared" si="16"/>
        <v>11700</v>
      </c>
      <c r="T38" s="62">
        <f t="shared" si="16"/>
        <v>11800</v>
      </c>
    </row>
    <row r="39" spans="1:20" s="1" customFormat="1" ht="47.25" customHeight="1" x14ac:dyDescent="0.2">
      <c r="A39" s="48">
        <f t="shared" si="2"/>
        <v>32</v>
      </c>
      <c r="B39" s="19" t="s">
        <v>38</v>
      </c>
      <c r="C39" s="19" t="s">
        <v>7</v>
      </c>
      <c r="D39" s="19" t="s">
        <v>23</v>
      </c>
      <c r="E39" s="19" t="s">
        <v>13</v>
      </c>
      <c r="F39" s="19" t="s">
        <v>18</v>
      </c>
      <c r="G39" s="19" t="s">
        <v>52</v>
      </c>
      <c r="H39" s="19" t="s">
        <v>12</v>
      </c>
      <c r="I39" s="19" t="s">
        <v>15</v>
      </c>
      <c r="J39" s="20" t="s">
        <v>77</v>
      </c>
      <c r="K39" s="21" t="s">
        <v>133</v>
      </c>
      <c r="L39" s="24">
        <v>100</v>
      </c>
      <c r="M39" s="24">
        <v>100</v>
      </c>
      <c r="N39" s="24">
        <v>100</v>
      </c>
      <c r="O39" s="24">
        <v>100</v>
      </c>
      <c r="P39" s="15">
        <v>2230.4499999999998</v>
      </c>
      <c r="Q39" s="15">
        <v>10500</v>
      </c>
      <c r="R39" s="52">
        <v>11600</v>
      </c>
      <c r="S39" s="52">
        <v>11700</v>
      </c>
      <c r="T39" s="54">
        <v>11800</v>
      </c>
    </row>
    <row r="40" spans="1:20" s="1" customFormat="1" ht="21" customHeight="1" x14ac:dyDescent="0.2">
      <c r="A40" s="48">
        <f t="shared" si="2"/>
        <v>33</v>
      </c>
      <c r="B40" s="19" t="s">
        <v>38</v>
      </c>
      <c r="C40" s="19" t="s">
        <v>7</v>
      </c>
      <c r="D40" s="19" t="s">
        <v>23</v>
      </c>
      <c r="E40" s="19" t="s">
        <v>23</v>
      </c>
      <c r="F40" s="19" t="s">
        <v>37</v>
      </c>
      <c r="G40" s="19" t="s">
        <v>11</v>
      </c>
      <c r="H40" s="19" t="s">
        <v>12</v>
      </c>
      <c r="I40" s="19" t="s">
        <v>15</v>
      </c>
      <c r="J40" s="20" t="s">
        <v>48</v>
      </c>
      <c r="K40" s="21" t="s">
        <v>133</v>
      </c>
      <c r="L40" s="24">
        <v>100</v>
      </c>
      <c r="M40" s="24">
        <v>100</v>
      </c>
      <c r="N40" s="24">
        <v>100</v>
      </c>
      <c r="O40" s="24">
        <v>100</v>
      </c>
      <c r="P40" s="15">
        <f>SUM(P41:P42)</f>
        <v>29574.019999999997</v>
      </c>
      <c r="Q40" s="15">
        <f t="shared" ref="Q40" si="17">SUM(Q41:Q42)</f>
        <v>38647.32</v>
      </c>
      <c r="R40" s="15">
        <f>SUM(R41:R42)</f>
        <v>29500</v>
      </c>
      <c r="S40" s="15">
        <f t="shared" ref="S40:T40" si="18">SUM(S41:S42)</f>
        <v>29800</v>
      </c>
      <c r="T40" s="62">
        <f t="shared" si="18"/>
        <v>30100</v>
      </c>
    </row>
    <row r="41" spans="1:20" s="1" customFormat="1" ht="31.5" customHeight="1" x14ac:dyDescent="0.2">
      <c r="A41" s="48">
        <f t="shared" si="2"/>
        <v>34</v>
      </c>
      <c r="B41" s="19" t="s">
        <v>38</v>
      </c>
      <c r="C41" s="19" t="s">
        <v>7</v>
      </c>
      <c r="D41" s="19" t="s">
        <v>23</v>
      </c>
      <c r="E41" s="19" t="s">
        <v>23</v>
      </c>
      <c r="F41" s="19" t="s">
        <v>115</v>
      </c>
      <c r="G41" s="19" t="s">
        <v>52</v>
      </c>
      <c r="H41" s="19" t="s">
        <v>12</v>
      </c>
      <c r="I41" s="19" t="s">
        <v>15</v>
      </c>
      <c r="J41" s="31" t="s">
        <v>116</v>
      </c>
      <c r="K41" s="21" t="s">
        <v>133</v>
      </c>
      <c r="L41" s="24">
        <v>100</v>
      </c>
      <c r="M41" s="24">
        <v>100</v>
      </c>
      <c r="N41" s="24">
        <v>100</v>
      </c>
      <c r="O41" s="24">
        <v>100</v>
      </c>
      <c r="P41" s="15">
        <v>28486.76</v>
      </c>
      <c r="Q41" s="15">
        <v>33467.32</v>
      </c>
      <c r="R41" s="52">
        <v>23100</v>
      </c>
      <c r="S41" s="52">
        <v>23300</v>
      </c>
      <c r="T41" s="54">
        <v>23500</v>
      </c>
    </row>
    <row r="42" spans="1:20" s="1" customFormat="1" ht="31.5" customHeight="1" x14ac:dyDescent="0.2">
      <c r="A42" s="48">
        <f t="shared" si="2"/>
        <v>35</v>
      </c>
      <c r="B42" s="19" t="s">
        <v>38</v>
      </c>
      <c r="C42" s="19" t="s">
        <v>7</v>
      </c>
      <c r="D42" s="19" t="s">
        <v>23</v>
      </c>
      <c r="E42" s="19" t="s">
        <v>23</v>
      </c>
      <c r="F42" s="19" t="s">
        <v>117</v>
      </c>
      <c r="G42" s="19" t="s">
        <v>52</v>
      </c>
      <c r="H42" s="19" t="s">
        <v>12</v>
      </c>
      <c r="I42" s="19" t="s">
        <v>15</v>
      </c>
      <c r="J42" s="20" t="s">
        <v>118</v>
      </c>
      <c r="K42" s="21" t="s">
        <v>133</v>
      </c>
      <c r="L42" s="24">
        <v>100</v>
      </c>
      <c r="M42" s="24">
        <v>100</v>
      </c>
      <c r="N42" s="24">
        <v>100</v>
      </c>
      <c r="O42" s="24">
        <v>100</v>
      </c>
      <c r="P42" s="15">
        <v>1087.26</v>
      </c>
      <c r="Q42" s="15">
        <v>5180</v>
      </c>
      <c r="R42" s="52">
        <v>6400</v>
      </c>
      <c r="S42" s="52">
        <v>6500</v>
      </c>
      <c r="T42" s="54">
        <v>6600</v>
      </c>
    </row>
    <row r="43" spans="1:20" s="1" customFormat="1" ht="24" customHeight="1" x14ac:dyDescent="0.2">
      <c r="A43" s="48">
        <f t="shared" si="2"/>
        <v>36</v>
      </c>
      <c r="B43" s="19" t="s">
        <v>37</v>
      </c>
      <c r="C43" s="19" t="s">
        <v>7</v>
      </c>
      <c r="D43" s="19" t="s">
        <v>22</v>
      </c>
      <c r="E43" s="19" t="s">
        <v>11</v>
      </c>
      <c r="F43" s="19" t="s">
        <v>37</v>
      </c>
      <c r="G43" s="19" t="s">
        <v>11</v>
      </c>
      <c r="H43" s="19" t="s">
        <v>12</v>
      </c>
      <c r="I43" s="19" t="s">
        <v>37</v>
      </c>
      <c r="J43" s="20" t="s">
        <v>36</v>
      </c>
      <c r="K43" s="33"/>
      <c r="L43" s="22"/>
      <c r="M43" s="22"/>
      <c r="N43" s="22"/>
      <c r="O43" s="22"/>
      <c r="P43" s="18">
        <f>SUM(P44:P45)</f>
        <v>8418.56</v>
      </c>
      <c r="Q43" s="18">
        <f>SUM(Q44:Q45)</f>
        <v>12030</v>
      </c>
      <c r="R43" s="18">
        <f>SUM(R44:R45)</f>
        <v>12290</v>
      </c>
      <c r="S43" s="18">
        <f>SUM(S44:S45)</f>
        <v>12470</v>
      </c>
      <c r="T43" s="58">
        <f>SUM(T44:T45)</f>
        <v>12720</v>
      </c>
    </row>
    <row r="44" spans="1:20" s="1" customFormat="1" ht="31.5" customHeight="1" x14ac:dyDescent="0.2">
      <c r="A44" s="48">
        <f t="shared" si="2"/>
        <v>37</v>
      </c>
      <c r="B44" s="19" t="s">
        <v>38</v>
      </c>
      <c r="C44" s="19" t="s">
        <v>7</v>
      </c>
      <c r="D44" s="19" t="s">
        <v>22</v>
      </c>
      <c r="E44" s="19" t="s">
        <v>24</v>
      </c>
      <c r="F44" s="19" t="s">
        <v>14</v>
      </c>
      <c r="G44" s="19" t="s">
        <v>13</v>
      </c>
      <c r="H44" s="19" t="s">
        <v>72</v>
      </c>
      <c r="I44" s="19" t="s">
        <v>15</v>
      </c>
      <c r="J44" s="34" t="s">
        <v>63</v>
      </c>
      <c r="K44" s="21" t="s">
        <v>133</v>
      </c>
      <c r="L44" s="24">
        <v>100</v>
      </c>
      <c r="M44" s="24">
        <v>100</v>
      </c>
      <c r="N44" s="24">
        <v>100</v>
      </c>
      <c r="O44" s="24">
        <v>100</v>
      </c>
      <c r="P44" s="15">
        <v>8408.56</v>
      </c>
      <c r="Q44" s="15">
        <v>12020</v>
      </c>
      <c r="R44" s="15">
        <v>12270</v>
      </c>
      <c r="S44" s="15">
        <v>12450</v>
      </c>
      <c r="T44" s="61">
        <v>12700</v>
      </c>
    </row>
    <row r="45" spans="1:20" s="1" customFormat="1" ht="31.5" customHeight="1" x14ac:dyDescent="0.2">
      <c r="A45" s="48">
        <f t="shared" si="2"/>
        <v>38</v>
      </c>
      <c r="B45" s="19" t="s">
        <v>74</v>
      </c>
      <c r="C45" s="19" t="s">
        <v>7</v>
      </c>
      <c r="D45" s="19" t="s">
        <v>22</v>
      </c>
      <c r="E45" s="19" t="s">
        <v>21</v>
      </c>
      <c r="F45" s="19" t="s">
        <v>112</v>
      </c>
      <c r="G45" s="19" t="s">
        <v>13</v>
      </c>
      <c r="H45" s="19" t="s">
        <v>72</v>
      </c>
      <c r="I45" s="19" t="s">
        <v>15</v>
      </c>
      <c r="J45" s="34" t="s">
        <v>113</v>
      </c>
      <c r="K45" s="35" t="s">
        <v>135</v>
      </c>
      <c r="L45" s="24">
        <v>100</v>
      </c>
      <c r="M45" s="24">
        <v>100</v>
      </c>
      <c r="N45" s="24">
        <v>100</v>
      </c>
      <c r="O45" s="24">
        <v>100</v>
      </c>
      <c r="P45" s="15">
        <v>10</v>
      </c>
      <c r="Q45" s="15">
        <v>10</v>
      </c>
      <c r="R45" s="15">
        <v>20</v>
      </c>
      <c r="S45" s="15">
        <v>20</v>
      </c>
      <c r="T45" s="61">
        <v>20</v>
      </c>
    </row>
    <row r="46" spans="1:20" s="1" customFormat="1" ht="38.25" customHeight="1" x14ac:dyDescent="0.2">
      <c r="A46" s="48">
        <f t="shared" si="2"/>
        <v>39</v>
      </c>
      <c r="B46" s="19" t="s">
        <v>38</v>
      </c>
      <c r="C46" s="19" t="s">
        <v>7</v>
      </c>
      <c r="D46" s="19" t="s">
        <v>60</v>
      </c>
      <c r="E46" s="19" t="s">
        <v>11</v>
      </c>
      <c r="F46" s="19" t="s">
        <v>11</v>
      </c>
      <c r="G46" s="19" t="s">
        <v>11</v>
      </c>
      <c r="H46" s="19" t="s">
        <v>12</v>
      </c>
      <c r="I46" s="19" t="s">
        <v>15</v>
      </c>
      <c r="J46" s="20" t="s">
        <v>137</v>
      </c>
      <c r="K46" s="21" t="s">
        <v>133</v>
      </c>
      <c r="L46" s="24"/>
      <c r="M46" s="24"/>
      <c r="N46" s="24"/>
      <c r="O46" s="24"/>
      <c r="P46" s="15">
        <f>SUM(P47:P49)</f>
        <v>0.84</v>
      </c>
      <c r="Q46" s="15">
        <f>SUM(Q47:Q49)</f>
        <v>0.84</v>
      </c>
      <c r="R46" s="15"/>
      <c r="S46" s="15"/>
      <c r="T46" s="61"/>
    </row>
    <row r="47" spans="1:20" s="1" customFormat="1" ht="40.5" customHeight="1" x14ac:dyDescent="0.2">
      <c r="A47" s="48">
        <f t="shared" si="2"/>
        <v>40</v>
      </c>
      <c r="B47" s="19" t="s">
        <v>38</v>
      </c>
      <c r="C47" s="19" t="s">
        <v>7</v>
      </c>
      <c r="D47" s="19" t="s">
        <v>60</v>
      </c>
      <c r="E47" s="19" t="s">
        <v>52</v>
      </c>
      <c r="F47" s="19" t="s">
        <v>138</v>
      </c>
      <c r="G47" s="19" t="s">
        <v>52</v>
      </c>
      <c r="H47" s="19" t="s">
        <v>12</v>
      </c>
      <c r="I47" s="19" t="s">
        <v>15</v>
      </c>
      <c r="J47" s="20" t="s">
        <v>139</v>
      </c>
      <c r="K47" s="21" t="s">
        <v>133</v>
      </c>
      <c r="L47" s="24">
        <v>100</v>
      </c>
      <c r="M47" s="24">
        <v>100</v>
      </c>
      <c r="N47" s="24">
        <v>100</v>
      </c>
      <c r="O47" s="24">
        <v>100</v>
      </c>
      <c r="P47" s="36"/>
      <c r="Q47" s="36"/>
      <c r="R47" s="15"/>
      <c r="S47" s="15"/>
      <c r="T47" s="61"/>
    </row>
    <row r="48" spans="1:20" s="1" customFormat="1" ht="49.5" customHeight="1" x14ac:dyDescent="0.2">
      <c r="A48" s="48">
        <f t="shared" si="2"/>
        <v>41</v>
      </c>
      <c r="B48" s="19" t="s">
        <v>38</v>
      </c>
      <c r="C48" s="19" t="s">
        <v>7</v>
      </c>
      <c r="D48" s="19" t="s">
        <v>60</v>
      </c>
      <c r="E48" s="19" t="s">
        <v>21</v>
      </c>
      <c r="F48" s="19" t="s">
        <v>115</v>
      </c>
      <c r="G48" s="19" t="s">
        <v>52</v>
      </c>
      <c r="H48" s="19" t="s">
        <v>12</v>
      </c>
      <c r="I48" s="19" t="s">
        <v>15</v>
      </c>
      <c r="J48" s="20" t="s">
        <v>140</v>
      </c>
      <c r="K48" s="21" t="s">
        <v>133</v>
      </c>
      <c r="L48" s="24">
        <v>100</v>
      </c>
      <c r="M48" s="24">
        <v>100</v>
      </c>
      <c r="N48" s="24">
        <v>100</v>
      </c>
      <c r="O48" s="24">
        <v>100</v>
      </c>
      <c r="P48" s="36"/>
      <c r="Q48" s="36">
        <v>0</v>
      </c>
      <c r="R48" s="15"/>
      <c r="S48" s="15"/>
      <c r="T48" s="61"/>
    </row>
    <row r="49" spans="1:20" s="1" customFormat="1" ht="49.5" customHeight="1" x14ac:dyDescent="0.2">
      <c r="A49" s="48">
        <f t="shared" si="2"/>
        <v>42</v>
      </c>
      <c r="B49" s="51" t="s">
        <v>38</v>
      </c>
      <c r="C49" s="51" t="s">
        <v>7</v>
      </c>
      <c r="D49" s="51" t="s">
        <v>60</v>
      </c>
      <c r="E49" s="51" t="s">
        <v>21</v>
      </c>
      <c r="F49" s="51" t="s">
        <v>138</v>
      </c>
      <c r="G49" s="51" t="s">
        <v>52</v>
      </c>
      <c r="H49" s="51" t="s">
        <v>12</v>
      </c>
      <c r="I49" s="51" t="s">
        <v>15</v>
      </c>
      <c r="J49" s="72" t="s">
        <v>232</v>
      </c>
      <c r="K49" s="21" t="s">
        <v>133</v>
      </c>
      <c r="L49" s="24">
        <v>100</v>
      </c>
      <c r="M49" s="24">
        <v>100</v>
      </c>
      <c r="N49" s="24">
        <v>100</v>
      </c>
      <c r="O49" s="24">
        <v>100</v>
      </c>
      <c r="P49" s="36">
        <v>0.84</v>
      </c>
      <c r="Q49" s="36">
        <v>0.84</v>
      </c>
      <c r="R49" s="15"/>
      <c r="S49" s="15"/>
      <c r="T49" s="61"/>
    </row>
    <row r="50" spans="1:20" s="1" customFormat="1" ht="42.75" customHeight="1" x14ac:dyDescent="0.2">
      <c r="A50" s="48">
        <f t="shared" si="2"/>
        <v>43</v>
      </c>
      <c r="B50" s="19" t="s">
        <v>74</v>
      </c>
      <c r="C50" s="19" t="s">
        <v>7</v>
      </c>
      <c r="D50" s="19" t="s">
        <v>29</v>
      </c>
      <c r="E50" s="19" t="s">
        <v>11</v>
      </c>
      <c r="F50" s="19" t="s">
        <v>37</v>
      </c>
      <c r="G50" s="19" t="s">
        <v>11</v>
      </c>
      <c r="H50" s="19" t="s">
        <v>12</v>
      </c>
      <c r="I50" s="19" t="s">
        <v>37</v>
      </c>
      <c r="J50" s="20" t="s">
        <v>0</v>
      </c>
      <c r="K50" s="35" t="s">
        <v>135</v>
      </c>
      <c r="L50" s="22"/>
      <c r="M50" s="22"/>
      <c r="N50" s="22"/>
      <c r="O50" s="22"/>
      <c r="P50" s="18">
        <f>SUM(P51+P58+P61)</f>
        <v>14822.25</v>
      </c>
      <c r="Q50" s="18">
        <f>SUM(Q51+Q58+Q61)</f>
        <v>22530.170000000002</v>
      </c>
      <c r="R50" s="18">
        <f>SUM(R51+R58+R61)</f>
        <v>26758.79</v>
      </c>
      <c r="S50" s="18">
        <f>SUM(S51+S58+S61)</f>
        <v>26724.93</v>
      </c>
      <c r="T50" s="58">
        <f>SUM(T51+T58+T61)</f>
        <v>26182.140000000003</v>
      </c>
    </row>
    <row r="51" spans="1:20" s="1" customFormat="1" ht="73.150000000000006" customHeight="1" x14ac:dyDescent="0.2">
      <c r="A51" s="48">
        <f t="shared" si="2"/>
        <v>44</v>
      </c>
      <c r="B51" s="19" t="s">
        <v>74</v>
      </c>
      <c r="C51" s="19" t="s">
        <v>7</v>
      </c>
      <c r="D51" s="19" t="s">
        <v>29</v>
      </c>
      <c r="E51" s="19" t="s">
        <v>28</v>
      </c>
      <c r="F51" s="19" t="s">
        <v>37</v>
      </c>
      <c r="G51" s="19" t="s">
        <v>11</v>
      </c>
      <c r="H51" s="19" t="s">
        <v>12</v>
      </c>
      <c r="I51" s="19" t="s">
        <v>27</v>
      </c>
      <c r="J51" s="20" t="s">
        <v>64</v>
      </c>
      <c r="K51" s="35" t="s">
        <v>135</v>
      </c>
      <c r="L51" s="24">
        <v>100</v>
      </c>
      <c r="M51" s="24">
        <v>100</v>
      </c>
      <c r="N51" s="24">
        <v>100</v>
      </c>
      <c r="O51" s="24">
        <v>100</v>
      </c>
      <c r="P51" s="15">
        <f>SUM(P53+P54+P55+P57)</f>
        <v>12376.45</v>
      </c>
      <c r="Q51" s="15">
        <f>SUM(Q53+Q54+Q55+Q57)</f>
        <v>19214.170000000002</v>
      </c>
      <c r="R51" s="15">
        <f t="shared" ref="R51:T51" si="19">SUM(R53+R54+R55+R57)</f>
        <v>24206.04</v>
      </c>
      <c r="S51" s="15">
        <f t="shared" si="19"/>
        <v>24172.18</v>
      </c>
      <c r="T51" s="70">
        <f t="shared" si="19"/>
        <v>23629.390000000003</v>
      </c>
    </row>
    <row r="52" spans="1:20" s="1" customFormat="1" ht="63" customHeight="1" x14ac:dyDescent="0.2">
      <c r="A52" s="48">
        <f t="shared" si="2"/>
        <v>45</v>
      </c>
      <c r="B52" s="19" t="s">
        <v>74</v>
      </c>
      <c r="C52" s="19" t="s">
        <v>7</v>
      </c>
      <c r="D52" s="19" t="s">
        <v>29</v>
      </c>
      <c r="E52" s="19" t="s">
        <v>28</v>
      </c>
      <c r="F52" s="19" t="s">
        <v>14</v>
      </c>
      <c r="G52" s="19" t="s">
        <v>11</v>
      </c>
      <c r="H52" s="19" t="s">
        <v>12</v>
      </c>
      <c r="I52" s="19" t="s">
        <v>27</v>
      </c>
      <c r="J52" s="28" t="s">
        <v>196</v>
      </c>
      <c r="K52" s="35" t="s">
        <v>135</v>
      </c>
      <c r="L52" s="24">
        <v>100</v>
      </c>
      <c r="M52" s="24">
        <v>100</v>
      </c>
      <c r="N52" s="24">
        <v>100</v>
      </c>
      <c r="O52" s="24">
        <v>100</v>
      </c>
      <c r="P52" s="15">
        <f>SUM(P53)</f>
        <v>10476.26</v>
      </c>
      <c r="Q52" s="15">
        <f t="shared" ref="Q52:T52" si="20">SUM(Q53)</f>
        <v>16288.92</v>
      </c>
      <c r="R52" s="15">
        <f>SUM(R53)</f>
        <v>20608.47</v>
      </c>
      <c r="S52" s="15">
        <f t="shared" si="20"/>
        <v>20608.47</v>
      </c>
      <c r="T52" s="62">
        <f t="shared" si="20"/>
        <v>20608.47</v>
      </c>
    </row>
    <row r="53" spans="1:20" s="1" customFormat="1" ht="70.5" customHeight="1" x14ac:dyDescent="0.2">
      <c r="A53" s="48">
        <f t="shared" si="2"/>
        <v>46</v>
      </c>
      <c r="B53" s="19" t="s">
        <v>74</v>
      </c>
      <c r="C53" s="27" t="s">
        <v>7</v>
      </c>
      <c r="D53" s="27" t="s">
        <v>29</v>
      </c>
      <c r="E53" s="27" t="s">
        <v>28</v>
      </c>
      <c r="F53" s="27" t="s">
        <v>16</v>
      </c>
      <c r="G53" s="27" t="s">
        <v>52</v>
      </c>
      <c r="H53" s="27" t="s">
        <v>12</v>
      </c>
      <c r="I53" s="27" t="s">
        <v>27</v>
      </c>
      <c r="J53" s="28" t="s">
        <v>87</v>
      </c>
      <c r="K53" s="35" t="s">
        <v>135</v>
      </c>
      <c r="L53" s="24">
        <v>100</v>
      </c>
      <c r="M53" s="24">
        <v>100</v>
      </c>
      <c r="N53" s="24">
        <v>100</v>
      </c>
      <c r="O53" s="24">
        <v>100</v>
      </c>
      <c r="P53" s="15">
        <v>10476.26</v>
      </c>
      <c r="Q53" s="15">
        <v>16288.92</v>
      </c>
      <c r="R53" s="107">
        <v>20608.47</v>
      </c>
      <c r="S53" s="107">
        <v>20608.47</v>
      </c>
      <c r="T53" s="108">
        <v>20608.47</v>
      </c>
    </row>
    <row r="54" spans="1:20" s="1" customFormat="1" ht="65.25" customHeight="1" x14ac:dyDescent="0.2">
      <c r="A54" s="48">
        <f t="shared" si="2"/>
        <v>47</v>
      </c>
      <c r="B54" s="19" t="s">
        <v>74</v>
      </c>
      <c r="C54" s="27" t="s">
        <v>7</v>
      </c>
      <c r="D54" s="27" t="s">
        <v>29</v>
      </c>
      <c r="E54" s="27" t="s">
        <v>28</v>
      </c>
      <c r="F54" s="27" t="s">
        <v>54</v>
      </c>
      <c r="G54" s="27" t="s">
        <v>52</v>
      </c>
      <c r="H54" s="27" t="s">
        <v>12</v>
      </c>
      <c r="I54" s="27" t="s">
        <v>27</v>
      </c>
      <c r="J54" s="28" t="s">
        <v>197</v>
      </c>
      <c r="K54" s="35" t="s">
        <v>135</v>
      </c>
      <c r="L54" s="24">
        <v>100</v>
      </c>
      <c r="M54" s="24">
        <v>100</v>
      </c>
      <c r="N54" s="24">
        <v>100</v>
      </c>
      <c r="O54" s="24">
        <v>100</v>
      </c>
      <c r="P54" s="15">
        <v>99.61</v>
      </c>
      <c r="Q54" s="15">
        <v>133.94</v>
      </c>
      <c r="R54" s="52">
        <v>141.79</v>
      </c>
      <c r="S54" s="52">
        <v>141.79</v>
      </c>
      <c r="T54" s="54">
        <v>141.79</v>
      </c>
    </row>
    <row r="55" spans="1:20" s="1" customFormat="1" ht="34.5" customHeight="1" x14ac:dyDescent="0.2">
      <c r="A55" s="48">
        <f t="shared" si="2"/>
        <v>48</v>
      </c>
      <c r="B55" s="19" t="s">
        <v>74</v>
      </c>
      <c r="C55" s="27" t="s">
        <v>7</v>
      </c>
      <c r="D55" s="27" t="s">
        <v>29</v>
      </c>
      <c r="E55" s="27" t="s">
        <v>28</v>
      </c>
      <c r="F55" s="27" t="s">
        <v>141</v>
      </c>
      <c r="G55" s="27" t="s">
        <v>52</v>
      </c>
      <c r="H55" s="27" t="s">
        <v>12</v>
      </c>
      <c r="I55" s="27" t="s">
        <v>27</v>
      </c>
      <c r="J55" s="37" t="s">
        <v>142</v>
      </c>
      <c r="K55" s="35" t="s">
        <v>135</v>
      </c>
      <c r="L55" s="24">
        <v>100</v>
      </c>
      <c r="M55" s="24">
        <v>100</v>
      </c>
      <c r="N55" s="24">
        <v>100</v>
      </c>
      <c r="O55" s="24">
        <v>100</v>
      </c>
      <c r="P55" s="15">
        <v>1766.8</v>
      </c>
      <c r="Q55" s="15">
        <v>2257.31</v>
      </c>
      <c r="R55" s="52">
        <v>2703.82</v>
      </c>
      <c r="S55" s="52">
        <v>2703.82</v>
      </c>
      <c r="T55" s="54">
        <v>2703.82</v>
      </c>
    </row>
    <row r="56" spans="1:20" s="1" customFormat="1" ht="54.6" customHeight="1" x14ac:dyDescent="0.2">
      <c r="A56" s="48">
        <f t="shared" si="2"/>
        <v>49</v>
      </c>
      <c r="B56" s="19" t="s">
        <v>37</v>
      </c>
      <c r="C56" s="27" t="s">
        <v>7</v>
      </c>
      <c r="D56" s="27" t="s">
        <v>29</v>
      </c>
      <c r="E56" s="27" t="s">
        <v>28</v>
      </c>
      <c r="F56" s="27" t="s">
        <v>360</v>
      </c>
      <c r="G56" s="27" t="s">
        <v>11</v>
      </c>
      <c r="H56" s="27" t="s">
        <v>12</v>
      </c>
      <c r="I56" s="27" t="s">
        <v>27</v>
      </c>
      <c r="J56" s="73" t="s">
        <v>361</v>
      </c>
      <c r="K56" s="35" t="s">
        <v>135</v>
      </c>
      <c r="L56" s="24">
        <v>100</v>
      </c>
      <c r="M56" s="24">
        <v>100</v>
      </c>
      <c r="N56" s="24">
        <v>100</v>
      </c>
      <c r="O56" s="24">
        <v>100</v>
      </c>
      <c r="P56" s="15">
        <f>P57</f>
        <v>33.78</v>
      </c>
      <c r="Q56" s="15">
        <f>Q57</f>
        <v>534</v>
      </c>
      <c r="R56" s="15">
        <f t="shared" ref="R56:T56" si="21">R57</f>
        <v>751.96</v>
      </c>
      <c r="S56" s="15">
        <f t="shared" si="21"/>
        <v>718.1</v>
      </c>
      <c r="T56" s="70">
        <f t="shared" si="21"/>
        <v>175.31</v>
      </c>
    </row>
    <row r="57" spans="1:20" s="1" customFormat="1" ht="90" customHeight="1" x14ac:dyDescent="0.2">
      <c r="A57" s="48">
        <f t="shared" si="2"/>
        <v>50</v>
      </c>
      <c r="B57" s="19" t="s">
        <v>74</v>
      </c>
      <c r="C57" s="27" t="s">
        <v>7</v>
      </c>
      <c r="D57" s="27" t="s">
        <v>29</v>
      </c>
      <c r="E57" s="27" t="s">
        <v>28</v>
      </c>
      <c r="F57" s="27" t="s">
        <v>362</v>
      </c>
      <c r="G57" s="27" t="s">
        <v>52</v>
      </c>
      <c r="H57" s="27" t="s">
        <v>12</v>
      </c>
      <c r="I57" s="27" t="s">
        <v>27</v>
      </c>
      <c r="J57" s="28" t="s">
        <v>363</v>
      </c>
      <c r="K57" s="35" t="s">
        <v>135</v>
      </c>
      <c r="L57" s="24">
        <v>100</v>
      </c>
      <c r="M57" s="24">
        <v>100</v>
      </c>
      <c r="N57" s="24">
        <v>100</v>
      </c>
      <c r="O57" s="24">
        <v>100</v>
      </c>
      <c r="P57" s="15">
        <v>33.78</v>
      </c>
      <c r="Q57" s="15">
        <v>534</v>
      </c>
      <c r="R57" s="52">
        <v>751.96</v>
      </c>
      <c r="S57" s="52">
        <v>718.1</v>
      </c>
      <c r="T57" s="54">
        <v>175.31</v>
      </c>
    </row>
    <row r="58" spans="1:20" s="1" customFormat="1" ht="36" customHeight="1" x14ac:dyDescent="0.2">
      <c r="A58" s="48">
        <f t="shared" si="2"/>
        <v>51</v>
      </c>
      <c r="B58" s="19" t="s">
        <v>74</v>
      </c>
      <c r="C58" s="27" t="s">
        <v>7</v>
      </c>
      <c r="D58" s="27" t="s">
        <v>29</v>
      </c>
      <c r="E58" s="27" t="s">
        <v>21</v>
      </c>
      <c r="F58" s="27" t="s">
        <v>37</v>
      </c>
      <c r="G58" s="27" t="s">
        <v>11</v>
      </c>
      <c r="H58" s="27" t="s">
        <v>12</v>
      </c>
      <c r="I58" s="27" t="s">
        <v>27</v>
      </c>
      <c r="J58" s="34" t="s">
        <v>58</v>
      </c>
      <c r="K58" s="35" t="s">
        <v>135</v>
      </c>
      <c r="L58" s="24">
        <v>100</v>
      </c>
      <c r="M58" s="24">
        <v>100</v>
      </c>
      <c r="N58" s="24">
        <v>100</v>
      </c>
      <c r="O58" s="24">
        <v>100</v>
      </c>
      <c r="P58" s="15">
        <f>SUM(P59)</f>
        <v>0</v>
      </c>
      <c r="Q58" s="15">
        <f>SUM(Q59)</f>
        <v>0</v>
      </c>
      <c r="R58" s="15">
        <f>SUM(R59)</f>
        <v>12.75</v>
      </c>
      <c r="S58" s="15">
        <f t="shared" ref="S58:T59" si="22">SUM(S59)</f>
        <v>12.75</v>
      </c>
      <c r="T58" s="62">
        <f t="shared" si="22"/>
        <v>12.75</v>
      </c>
    </row>
    <row r="59" spans="1:20" s="1" customFormat="1" ht="44.25" customHeight="1" x14ac:dyDescent="0.2">
      <c r="A59" s="48">
        <f t="shared" si="2"/>
        <v>52</v>
      </c>
      <c r="B59" s="19" t="s">
        <v>74</v>
      </c>
      <c r="C59" s="27" t="s">
        <v>7</v>
      </c>
      <c r="D59" s="27" t="s">
        <v>29</v>
      </c>
      <c r="E59" s="27" t="s">
        <v>21</v>
      </c>
      <c r="F59" s="27" t="s">
        <v>14</v>
      </c>
      <c r="G59" s="27" t="s">
        <v>11</v>
      </c>
      <c r="H59" s="27" t="s">
        <v>12</v>
      </c>
      <c r="I59" s="27" t="s">
        <v>27</v>
      </c>
      <c r="J59" s="34" t="s">
        <v>65</v>
      </c>
      <c r="K59" s="35" t="s">
        <v>135</v>
      </c>
      <c r="L59" s="24">
        <v>100</v>
      </c>
      <c r="M59" s="24">
        <v>100</v>
      </c>
      <c r="N59" s="24">
        <v>100</v>
      </c>
      <c r="O59" s="24">
        <v>100</v>
      </c>
      <c r="P59" s="15">
        <f>SUM(P60)</f>
        <v>0</v>
      </c>
      <c r="Q59" s="15">
        <f>SUM(Q60)</f>
        <v>0</v>
      </c>
      <c r="R59" s="15">
        <f t="shared" ref="R59" si="23">SUM(R60)</f>
        <v>12.75</v>
      </c>
      <c r="S59" s="15">
        <f t="shared" si="22"/>
        <v>12.75</v>
      </c>
      <c r="T59" s="62">
        <f t="shared" si="22"/>
        <v>12.75</v>
      </c>
    </row>
    <row r="60" spans="1:20" s="1" customFormat="1" ht="43.5" customHeight="1" x14ac:dyDescent="0.2">
      <c r="A60" s="48">
        <f t="shared" si="2"/>
        <v>53</v>
      </c>
      <c r="B60" s="19" t="s">
        <v>74</v>
      </c>
      <c r="C60" s="27" t="s">
        <v>7</v>
      </c>
      <c r="D60" s="27" t="s">
        <v>29</v>
      </c>
      <c r="E60" s="27" t="s">
        <v>21</v>
      </c>
      <c r="F60" s="27" t="s">
        <v>61</v>
      </c>
      <c r="G60" s="27" t="s">
        <v>52</v>
      </c>
      <c r="H60" s="27" t="s">
        <v>12</v>
      </c>
      <c r="I60" s="27" t="s">
        <v>27</v>
      </c>
      <c r="J60" s="34" t="s">
        <v>62</v>
      </c>
      <c r="K60" s="35" t="s">
        <v>135</v>
      </c>
      <c r="L60" s="24">
        <v>100</v>
      </c>
      <c r="M60" s="24">
        <v>100</v>
      </c>
      <c r="N60" s="24">
        <v>100</v>
      </c>
      <c r="O60" s="24">
        <v>100</v>
      </c>
      <c r="P60" s="15"/>
      <c r="Q60" s="15"/>
      <c r="R60" s="52">
        <v>12.75</v>
      </c>
      <c r="S60" s="52">
        <v>12.75</v>
      </c>
      <c r="T60" s="101">
        <v>12.75</v>
      </c>
    </row>
    <row r="61" spans="1:20" s="1" customFormat="1" ht="66" customHeight="1" x14ac:dyDescent="0.2">
      <c r="A61" s="48">
        <f t="shared" si="2"/>
        <v>54</v>
      </c>
      <c r="B61" s="19" t="s">
        <v>74</v>
      </c>
      <c r="C61" s="27" t="s">
        <v>7</v>
      </c>
      <c r="D61" s="27" t="s">
        <v>29</v>
      </c>
      <c r="E61" s="27" t="s">
        <v>60</v>
      </c>
      <c r="F61" s="27" t="s">
        <v>37</v>
      </c>
      <c r="G61" s="27" t="s">
        <v>11</v>
      </c>
      <c r="H61" s="27" t="s">
        <v>12</v>
      </c>
      <c r="I61" s="27" t="s">
        <v>27</v>
      </c>
      <c r="J61" s="34" t="s">
        <v>78</v>
      </c>
      <c r="K61" s="35" t="s">
        <v>135</v>
      </c>
      <c r="L61" s="24">
        <v>100</v>
      </c>
      <c r="M61" s="24">
        <v>100</v>
      </c>
      <c r="N61" s="24">
        <v>100</v>
      </c>
      <c r="O61" s="24">
        <v>100</v>
      </c>
      <c r="P61" s="15">
        <f>SUM(P62+P63)</f>
        <v>2445.8000000000002</v>
      </c>
      <c r="Q61" s="15">
        <f>SUM(Q62+Q63)</f>
        <v>3316</v>
      </c>
      <c r="R61" s="15">
        <f t="shared" ref="R61:T61" si="24">SUM(R62+R63)</f>
        <v>2540</v>
      </c>
      <c r="S61" s="15">
        <f t="shared" si="24"/>
        <v>2540</v>
      </c>
      <c r="T61" s="70">
        <f t="shared" si="24"/>
        <v>2540</v>
      </c>
    </row>
    <row r="62" spans="1:20" s="1" customFormat="1" ht="64.900000000000006" customHeight="1" x14ac:dyDescent="0.2">
      <c r="A62" s="48">
        <f t="shared" si="2"/>
        <v>55</v>
      </c>
      <c r="B62" s="19" t="s">
        <v>74</v>
      </c>
      <c r="C62" s="27" t="s">
        <v>7</v>
      </c>
      <c r="D62" s="27" t="s">
        <v>29</v>
      </c>
      <c r="E62" s="27" t="s">
        <v>60</v>
      </c>
      <c r="F62" s="27" t="s">
        <v>59</v>
      </c>
      <c r="G62" s="27" t="s">
        <v>52</v>
      </c>
      <c r="H62" s="27" t="s">
        <v>12</v>
      </c>
      <c r="I62" s="27" t="s">
        <v>27</v>
      </c>
      <c r="J62" s="34" t="s">
        <v>198</v>
      </c>
      <c r="K62" s="35" t="s">
        <v>135</v>
      </c>
      <c r="L62" s="24">
        <v>100</v>
      </c>
      <c r="M62" s="24">
        <v>100</v>
      </c>
      <c r="N62" s="24">
        <v>100</v>
      </c>
      <c r="O62" s="24">
        <v>100</v>
      </c>
      <c r="P62" s="15">
        <v>2184.15</v>
      </c>
      <c r="Q62" s="15">
        <v>2846</v>
      </c>
      <c r="R62" s="52">
        <v>1800</v>
      </c>
      <c r="S62" s="52">
        <v>1800</v>
      </c>
      <c r="T62" s="101">
        <v>1800</v>
      </c>
    </row>
    <row r="63" spans="1:20" s="1" customFormat="1" ht="64.900000000000006" customHeight="1" x14ac:dyDescent="0.2">
      <c r="A63" s="48">
        <f t="shared" si="2"/>
        <v>56</v>
      </c>
      <c r="B63" s="19" t="s">
        <v>74</v>
      </c>
      <c r="C63" s="27" t="s">
        <v>7</v>
      </c>
      <c r="D63" s="27" t="s">
        <v>29</v>
      </c>
      <c r="E63" s="27" t="s">
        <v>60</v>
      </c>
      <c r="F63" s="27" t="s">
        <v>322</v>
      </c>
      <c r="G63" s="27" t="s">
        <v>52</v>
      </c>
      <c r="H63" s="27" t="s">
        <v>12</v>
      </c>
      <c r="I63" s="27" t="s">
        <v>27</v>
      </c>
      <c r="J63" s="109" t="s">
        <v>337</v>
      </c>
      <c r="K63" s="35" t="s">
        <v>135</v>
      </c>
      <c r="L63" s="24">
        <v>100</v>
      </c>
      <c r="M63" s="24">
        <v>100</v>
      </c>
      <c r="N63" s="24">
        <v>100</v>
      </c>
      <c r="O63" s="24">
        <v>100</v>
      </c>
      <c r="P63" s="15">
        <v>261.64999999999998</v>
      </c>
      <c r="Q63" s="15">
        <v>470</v>
      </c>
      <c r="R63" s="52">
        <v>740</v>
      </c>
      <c r="S63" s="52">
        <v>740</v>
      </c>
      <c r="T63" s="101">
        <v>740</v>
      </c>
    </row>
    <row r="64" spans="1:20" s="1" customFormat="1" ht="31.5" customHeight="1" x14ac:dyDescent="0.2">
      <c r="A64" s="48">
        <f t="shared" si="2"/>
        <v>57</v>
      </c>
      <c r="B64" s="19" t="s">
        <v>83</v>
      </c>
      <c r="C64" s="19" t="s">
        <v>7</v>
      </c>
      <c r="D64" s="19" t="s">
        <v>30</v>
      </c>
      <c r="E64" s="19" t="s">
        <v>11</v>
      </c>
      <c r="F64" s="19" t="s">
        <v>37</v>
      </c>
      <c r="G64" s="19" t="s">
        <v>11</v>
      </c>
      <c r="H64" s="19" t="s">
        <v>12</v>
      </c>
      <c r="I64" s="19" t="s">
        <v>37</v>
      </c>
      <c r="J64" s="20" t="s">
        <v>2</v>
      </c>
      <c r="K64" s="21" t="s">
        <v>136</v>
      </c>
      <c r="L64" s="22"/>
      <c r="M64" s="22"/>
      <c r="N64" s="22"/>
      <c r="O64" s="22"/>
      <c r="P64" s="18">
        <f>SUM(P65:P67)</f>
        <v>3077.78</v>
      </c>
      <c r="Q64" s="18">
        <f>SUM(Q65:Q67)</f>
        <v>3820.04</v>
      </c>
      <c r="R64" s="18">
        <f>SUM(R65:R67)</f>
        <v>2640.1800000000003</v>
      </c>
      <c r="S64" s="18">
        <f t="shared" ref="S64:T64" si="25">SUM(S65:S67)</f>
        <v>2745.79</v>
      </c>
      <c r="T64" s="58">
        <f t="shared" si="25"/>
        <v>2855.62</v>
      </c>
    </row>
    <row r="65" spans="1:20" s="1" customFormat="1" ht="38.25" customHeight="1" x14ac:dyDescent="0.2">
      <c r="A65" s="48">
        <f t="shared" si="2"/>
        <v>58</v>
      </c>
      <c r="B65" s="19" t="s">
        <v>83</v>
      </c>
      <c r="C65" s="19" t="s">
        <v>7</v>
      </c>
      <c r="D65" s="19" t="s">
        <v>30</v>
      </c>
      <c r="E65" s="19" t="s">
        <v>13</v>
      </c>
      <c r="F65" s="19" t="s">
        <v>14</v>
      </c>
      <c r="G65" s="19" t="s">
        <v>13</v>
      </c>
      <c r="H65" s="19" t="s">
        <v>12</v>
      </c>
      <c r="I65" s="19" t="s">
        <v>27</v>
      </c>
      <c r="J65" s="20" t="s">
        <v>84</v>
      </c>
      <c r="K65" s="21" t="s">
        <v>136</v>
      </c>
      <c r="L65" s="24">
        <v>60</v>
      </c>
      <c r="M65" s="24">
        <v>60</v>
      </c>
      <c r="N65" s="24">
        <v>60</v>
      </c>
      <c r="O65" s="24">
        <v>60</v>
      </c>
      <c r="P65" s="15">
        <v>2473.15</v>
      </c>
      <c r="Q65" s="15">
        <v>2550.84</v>
      </c>
      <c r="R65" s="15">
        <v>1635.45</v>
      </c>
      <c r="S65" s="15">
        <v>1700.87</v>
      </c>
      <c r="T65" s="70">
        <v>1768.9</v>
      </c>
    </row>
    <row r="66" spans="1:20" s="1" customFormat="1" ht="31.5" customHeight="1" x14ac:dyDescent="0.2">
      <c r="A66" s="48">
        <f t="shared" si="2"/>
        <v>59</v>
      </c>
      <c r="B66" s="19" t="s">
        <v>83</v>
      </c>
      <c r="C66" s="19" t="s">
        <v>7</v>
      </c>
      <c r="D66" s="19" t="s">
        <v>30</v>
      </c>
      <c r="E66" s="19" t="s">
        <v>13</v>
      </c>
      <c r="F66" s="19" t="s">
        <v>19</v>
      </c>
      <c r="G66" s="19" t="s">
        <v>13</v>
      </c>
      <c r="H66" s="19" t="s">
        <v>12</v>
      </c>
      <c r="I66" s="19" t="s">
        <v>27</v>
      </c>
      <c r="J66" s="20" t="s">
        <v>85</v>
      </c>
      <c r="K66" s="21" t="s">
        <v>136</v>
      </c>
      <c r="L66" s="24">
        <v>60</v>
      </c>
      <c r="M66" s="24">
        <v>60</v>
      </c>
      <c r="N66" s="24">
        <v>60</v>
      </c>
      <c r="O66" s="24">
        <v>60</v>
      </c>
      <c r="P66" s="15">
        <v>52.94</v>
      </c>
      <c r="Q66" s="15">
        <v>53.7</v>
      </c>
      <c r="R66" s="15">
        <v>74</v>
      </c>
      <c r="S66" s="15">
        <v>76.959999999999994</v>
      </c>
      <c r="T66" s="70">
        <v>80.040000000000006</v>
      </c>
    </row>
    <row r="67" spans="1:20" s="1" customFormat="1" ht="54.6" customHeight="1" x14ac:dyDescent="0.2">
      <c r="A67" s="48">
        <f t="shared" si="2"/>
        <v>60</v>
      </c>
      <c r="B67" s="19" t="s">
        <v>83</v>
      </c>
      <c r="C67" s="19" t="s">
        <v>7</v>
      </c>
      <c r="D67" s="19" t="s">
        <v>30</v>
      </c>
      <c r="E67" s="19" t="s">
        <v>13</v>
      </c>
      <c r="F67" s="19" t="s">
        <v>20</v>
      </c>
      <c r="G67" s="19" t="s">
        <v>13</v>
      </c>
      <c r="H67" s="19" t="s">
        <v>12</v>
      </c>
      <c r="I67" s="19" t="s">
        <v>27</v>
      </c>
      <c r="J67" s="20" t="s">
        <v>86</v>
      </c>
      <c r="K67" s="21" t="s">
        <v>136</v>
      </c>
      <c r="L67" s="24">
        <v>60</v>
      </c>
      <c r="M67" s="24">
        <v>60</v>
      </c>
      <c r="N67" s="24">
        <v>60</v>
      </c>
      <c r="O67" s="24">
        <v>60</v>
      </c>
      <c r="P67" s="15">
        <f>SUM(P68:P69)</f>
        <v>551.69000000000005</v>
      </c>
      <c r="Q67" s="15">
        <f>SUM(Q68:Q69)</f>
        <v>1215.5</v>
      </c>
      <c r="R67" s="15">
        <f t="shared" ref="R67:T67" si="26">SUM(R68:R69)</f>
        <v>930.73</v>
      </c>
      <c r="S67" s="15">
        <f t="shared" si="26"/>
        <v>967.96</v>
      </c>
      <c r="T67" s="70">
        <f t="shared" si="26"/>
        <v>1006.68</v>
      </c>
    </row>
    <row r="68" spans="1:20" s="1" customFormat="1" ht="45.75" customHeight="1" x14ac:dyDescent="0.2">
      <c r="A68" s="48">
        <f t="shared" si="2"/>
        <v>61</v>
      </c>
      <c r="B68" s="51" t="s">
        <v>83</v>
      </c>
      <c r="C68" s="51" t="s">
        <v>7</v>
      </c>
      <c r="D68" s="51" t="s">
        <v>30</v>
      </c>
      <c r="E68" s="51" t="s">
        <v>13</v>
      </c>
      <c r="F68" s="51" t="s">
        <v>205</v>
      </c>
      <c r="G68" s="51" t="s">
        <v>13</v>
      </c>
      <c r="H68" s="51" t="s">
        <v>12</v>
      </c>
      <c r="I68" s="51" t="s">
        <v>27</v>
      </c>
      <c r="J68" s="72" t="s">
        <v>334</v>
      </c>
      <c r="K68" s="21" t="s">
        <v>136</v>
      </c>
      <c r="L68" s="24">
        <v>60</v>
      </c>
      <c r="M68" s="24">
        <v>60</v>
      </c>
      <c r="N68" s="24">
        <v>60</v>
      </c>
      <c r="O68" s="24">
        <v>60</v>
      </c>
      <c r="P68" s="15">
        <v>547.49</v>
      </c>
      <c r="Q68" s="15">
        <v>1211.3</v>
      </c>
      <c r="R68" s="15">
        <v>930.73</v>
      </c>
      <c r="S68" s="15">
        <v>967.96</v>
      </c>
      <c r="T68" s="70">
        <v>1006.68</v>
      </c>
    </row>
    <row r="69" spans="1:20" s="1" customFormat="1" ht="52.15" customHeight="1" x14ac:dyDescent="0.2">
      <c r="A69" s="48">
        <f t="shared" si="2"/>
        <v>62</v>
      </c>
      <c r="B69" s="51" t="s">
        <v>83</v>
      </c>
      <c r="C69" s="51" t="s">
        <v>7</v>
      </c>
      <c r="D69" s="51" t="s">
        <v>30</v>
      </c>
      <c r="E69" s="51" t="s">
        <v>13</v>
      </c>
      <c r="F69" s="51" t="s">
        <v>117</v>
      </c>
      <c r="G69" s="51" t="s">
        <v>13</v>
      </c>
      <c r="H69" s="51" t="s">
        <v>12</v>
      </c>
      <c r="I69" s="51" t="s">
        <v>27</v>
      </c>
      <c r="J69" s="72" t="s">
        <v>206</v>
      </c>
      <c r="K69" s="21" t="s">
        <v>136</v>
      </c>
      <c r="L69" s="24">
        <v>60</v>
      </c>
      <c r="M69" s="24">
        <v>60</v>
      </c>
      <c r="N69" s="24">
        <v>60</v>
      </c>
      <c r="O69" s="24">
        <v>60</v>
      </c>
      <c r="P69" s="15">
        <v>4.2</v>
      </c>
      <c r="Q69" s="15">
        <v>4.2</v>
      </c>
      <c r="R69" s="52">
        <v>0</v>
      </c>
      <c r="S69" s="52">
        <v>0</v>
      </c>
      <c r="T69" s="63">
        <v>0</v>
      </c>
    </row>
    <row r="70" spans="1:20" s="1" customFormat="1" ht="30.75" customHeight="1" x14ac:dyDescent="0.2">
      <c r="A70" s="48">
        <f t="shared" si="2"/>
        <v>63</v>
      </c>
      <c r="B70" s="19" t="s">
        <v>37</v>
      </c>
      <c r="C70" s="19" t="s">
        <v>7</v>
      </c>
      <c r="D70" s="19" t="s">
        <v>66</v>
      </c>
      <c r="E70" s="19" t="s">
        <v>11</v>
      </c>
      <c r="F70" s="19" t="s">
        <v>37</v>
      </c>
      <c r="G70" s="19" t="s">
        <v>11</v>
      </c>
      <c r="H70" s="19" t="s">
        <v>12</v>
      </c>
      <c r="I70" s="19" t="s">
        <v>37</v>
      </c>
      <c r="J70" s="20" t="s">
        <v>88</v>
      </c>
      <c r="K70" s="33"/>
      <c r="L70" s="22"/>
      <c r="M70" s="22"/>
      <c r="N70" s="22"/>
      <c r="O70" s="22"/>
      <c r="P70" s="18">
        <f>SUM(P75+P77+P73)</f>
        <v>1349.5900000000001</v>
      </c>
      <c r="Q70" s="18">
        <f t="shared" ref="Q70" si="27">SUM(Q75+Q77+Q73)</f>
        <v>1432.3899999999999</v>
      </c>
      <c r="R70" s="18">
        <f>SUM(R75+R77+R73+R71)</f>
        <v>250</v>
      </c>
      <c r="S70" s="18">
        <f t="shared" ref="S70:T70" si="28">SUM(S75+S77+S73+S71)</f>
        <v>250</v>
      </c>
      <c r="T70" s="69">
        <f t="shared" si="28"/>
        <v>250</v>
      </c>
    </row>
    <row r="71" spans="1:20" s="1" customFormat="1" ht="30.75" customHeight="1" x14ac:dyDescent="0.2">
      <c r="A71" s="48">
        <f t="shared" si="2"/>
        <v>64</v>
      </c>
      <c r="B71" s="19" t="s">
        <v>37</v>
      </c>
      <c r="C71" s="19" t="s">
        <v>7</v>
      </c>
      <c r="D71" s="19" t="s">
        <v>66</v>
      </c>
      <c r="E71" s="19" t="s">
        <v>13</v>
      </c>
      <c r="F71" s="19" t="s">
        <v>369</v>
      </c>
      <c r="G71" s="19" t="s">
        <v>11</v>
      </c>
      <c r="H71" s="19" t="s">
        <v>37</v>
      </c>
      <c r="I71" s="19" t="s">
        <v>25</v>
      </c>
      <c r="J71" s="20" t="s">
        <v>370</v>
      </c>
      <c r="K71" s="35" t="s">
        <v>135</v>
      </c>
      <c r="L71" s="24">
        <v>100</v>
      </c>
      <c r="M71" s="24">
        <v>100</v>
      </c>
      <c r="N71" s="24">
        <v>100</v>
      </c>
      <c r="O71" s="24">
        <v>100</v>
      </c>
      <c r="P71" s="18"/>
      <c r="Q71" s="18"/>
      <c r="R71" s="18">
        <f>R72</f>
        <v>12</v>
      </c>
      <c r="S71" s="18">
        <f t="shared" ref="S71:T71" si="29">S72</f>
        <v>12</v>
      </c>
      <c r="T71" s="69">
        <f t="shared" si="29"/>
        <v>12</v>
      </c>
    </row>
    <row r="72" spans="1:20" s="1" customFormat="1" ht="30.75" customHeight="1" x14ac:dyDescent="0.2">
      <c r="A72" s="48">
        <f t="shared" si="2"/>
        <v>65</v>
      </c>
      <c r="B72" s="19" t="s">
        <v>74</v>
      </c>
      <c r="C72" s="19" t="s">
        <v>7</v>
      </c>
      <c r="D72" s="19" t="s">
        <v>66</v>
      </c>
      <c r="E72" s="19" t="s">
        <v>13</v>
      </c>
      <c r="F72" s="19" t="s">
        <v>141</v>
      </c>
      <c r="G72" s="19" t="s">
        <v>52</v>
      </c>
      <c r="H72" s="19" t="s">
        <v>12</v>
      </c>
      <c r="I72" s="19" t="s">
        <v>25</v>
      </c>
      <c r="J72" s="20" t="s">
        <v>368</v>
      </c>
      <c r="K72" s="35" t="s">
        <v>135</v>
      </c>
      <c r="L72" s="24">
        <v>100</v>
      </c>
      <c r="M72" s="24">
        <v>100</v>
      </c>
      <c r="N72" s="24">
        <v>100</v>
      </c>
      <c r="O72" s="24">
        <v>100</v>
      </c>
      <c r="P72" s="18"/>
      <c r="Q72" s="18"/>
      <c r="R72" s="18">
        <v>12</v>
      </c>
      <c r="S72" s="18">
        <v>12</v>
      </c>
      <c r="T72" s="69">
        <v>12</v>
      </c>
    </row>
    <row r="73" spans="1:20" s="1" customFormat="1" ht="30.75" customHeight="1" x14ac:dyDescent="0.2">
      <c r="A73" s="48">
        <f t="shared" si="2"/>
        <v>66</v>
      </c>
      <c r="B73" s="19" t="s">
        <v>37</v>
      </c>
      <c r="C73" s="19" t="s">
        <v>7</v>
      </c>
      <c r="D73" s="19" t="s">
        <v>66</v>
      </c>
      <c r="E73" s="19" t="s">
        <v>13</v>
      </c>
      <c r="F73" s="19" t="s">
        <v>96</v>
      </c>
      <c r="G73" s="19" t="s">
        <v>11</v>
      </c>
      <c r="H73" s="19" t="s">
        <v>12</v>
      </c>
      <c r="I73" s="19" t="s">
        <v>37</v>
      </c>
      <c r="J73" s="68" t="s">
        <v>336</v>
      </c>
      <c r="K73" s="35" t="s">
        <v>135</v>
      </c>
      <c r="L73" s="24">
        <v>100</v>
      </c>
      <c r="M73" s="24">
        <v>100</v>
      </c>
      <c r="N73" s="24">
        <v>100</v>
      </c>
      <c r="O73" s="24">
        <v>100</v>
      </c>
      <c r="P73" s="18">
        <f>P74</f>
        <v>22</v>
      </c>
      <c r="Q73" s="18">
        <f t="shared" ref="Q73:T73" si="30">Q74</f>
        <v>30</v>
      </c>
      <c r="R73" s="18">
        <f t="shared" si="30"/>
        <v>30</v>
      </c>
      <c r="S73" s="18">
        <f t="shared" si="30"/>
        <v>30</v>
      </c>
      <c r="T73" s="69">
        <f t="shared" si="30"/>
        <v>30</v>
      </c>
    </row>
    <row r="74" spans="1:20" s="1" customFormat="1" ht="30.75" customHeight="1" x14ac:dyDescent="0.2">
      <c r="A74" s="48">
        <f t="shared" ref="A74:A137" si="31">SUM(A73+1)</f>
        <v>67</v>
      </c>
      <c r="B74" s="19" t="s">
        <v>74</v>
      </c>
      <c r="C74" s="19" t="s">
        <v>7</v>
      </c>
      <c r="D74" s="19" t="s">
        <v>66</v>
      </c>
      <c r="E74" s="19" t="s">
        <v>13</v>
      </c>
      <c r="F74" s="19" t="s">
        <v>80</v>
      </c>
      <c r="G74" s="19" t="s">
        <v>52</v>
      </c>
      <c r="H74" s="19" t="s">
        <v>12</v>
      </c>
      <c r="I74" s="19" t="s">
        <v>25</v>
      </c>
      <c r="J74" s="68" t="s">
        <v>335</v>
      </c>
      <c r="K74" s="35" t="s">
        <v>135</v>
      </c>
      <c r="L74" s="24">
        <v>100</v>
      </c>
      <c r="M74" s="24">
        <v>100</v>
      </c>
      <c r="N74" s="24">
        <v>100</v>
      </c>
      <c r="O74" s="24">
        <v>100</v>
      </c>
      <c r="P74" s="18">
        <v>22</v>
      </c>
      <c r="Q74" s="18">
        <v>30</v>
      </c>
      <c r="R74" s="18">
        <v>30</v>
      </c>
      <c r="S74" s="18">
        <v>30</v>
      </c>
      <c r="T74" s="69">
        <v>30</v>
      </c>
    </row>
    <row r="75" spans="1:20" s="1" customFormat="1" ht="27.75" customHeight="1" x14ac:dyDescent="0.2">
      <c r="A75" s="48">
        <f t="shared" si="31"/>
        <v>68</v>
      </c>
      <c r="B75" s="19" t="s">
        <v>37</v>
      </c>
      <c r="C75" s="19" t="s">
        <v>7</v>
      </c>
      <c r="D75" s="19" t="s">
        <v>66</v>
      </c>
      <c r="E75" s="19" t="s">
        <v>17</v>
      </c>
      <c r="F75" s="19" t="s">
        <v>96</v>
      </c>
      <c r="G75" s="19" t="s">
        <v>11</v>
      </c>
      <c r="H75" s="19" t="s">
        <v>12</v>
      </c>
      <c r="I75" s="19" t="s">
        <v>25</v>
      </c>
      <c r="J75" s="20" t="s">
        <v>97</v>
      </c>
      <c r="K75" s="33"/>
      <c r="L75" s="22"/>
      <c r="M75" s="22"/>
      <c r="N75" s="22"/>
      <c r="O75" s="22"/>
      <c r="P75" s="15">
        <f>SUM(P76:P76)</f>
        <v>1192.3900000000001</v>
      </c>
      <c r="Q75" s="15">
        <f>SUM(Q76:Q76)</f>
        <v>1194.8</v>
      </c>
      <c r="R75" s="15">
        <f>SUM(R76:R76)</f>
        <v>20</v>
      </c>
      <c r="S75" s="15">
        <f>SUM(S76:S76)</f>
        <v>20</v>
      </c>
      <c r="T75" s="62">
        <f>SUM(T76:T76)</f>
        <v>20</v>
      </c>
    </row>
    <row r="76" spans="1:20" s="1" customFormat="1" ht="34.5" customHeight="1" x14ac:dyDescent="0.2">
      <c r="A76" s="48">
        <f t="shared" si="31"/>
        <v>69</v>
      </c>
      <c r="B76" s="19" t="s">
        <v>74</v>
      </c>
      <c r="C76" s="19" t="s">
        <v>7</v>
      </c>
      <c r="D76" s="19" t="s">
        <v>66</v>
      </c>
      <c r="E76" s="19" t="s">
        <v>17</v>
      </c>
      <c r="F76" s="19" t="s">
        <v>80</v>
      </c>
      <c r="G76" s="19" t="s">
        <v>52</v>
      </c>
      <c r="H76" s="19" t="s">
        <v>12</v>
      </c>
      <c r="I76" s="19" t="s">
        <v>25</v>
      </c>
      <c r="J76" s="34" t="s">
        <v>79</v>
      </c>
      <c r="K76" s="35" t="s">
        <v>135</v>
      </c>
      <c r="L76" s="24">
        <v>100</v>
      </c>
      <c r="M76" s="24">
        <v>100</v>
      </c>
      <c r="N76" s="24">
        <v>100</v>
      </c>
      <c r="O76" s="24">
        <v>100</v>
      </c>
      <c r="P76" s="15">
        <v>1192.3900000000001</v>
      </c>
      <c r="Q76" s="15">
        <v>1194.8</v>
      </c>
      <c r="R76" s="15">
        <v>20</v>
      </c>
      <c r="S76" s="15">
        <v>20</v>
      </c>
      <c r="T76" s="70">
        <v>20</v>
      </c>
    </row>
    <row r="77" spans="1:20" s="1" customFormat="1" ht="48.75" customHeight="1" x14ac:dyDescent="0.2">
      <c r="A77" s="48">
        <f t="shared" si="31"/>
        <v>70</v>
      </c>
      <c r="B77" s="19" t="s">
        <v>37</v>
      </c>
      <c r="C77" s="19" t="s">
        <v>7</v>
      </c>
      <c r="D77" s="19" t="s">
        <v>66</v>
      </c>
      <c r="E77" s="19" t="s">
        <v>17</v>
      </c>
      <c r="F77" s="19" t="s">
        <v>98</v>
      </c>
      <c r="G77" s="19" t="s">
        <v>52</v>
      </c>
      <c r="H77" s="19" t="s">
        <v>12</v>
      </c>
      <c r="I77" s="19" t="s">
        <v>25</v>
      </c>
      <c r="J77" s="34" t="s">
        <v>99</v>
      </c>
      <c r="K77" s="39"/>
      <c r="L77" s="40"/>
      <c r="M77" s="40"/>
      <c r="N77" s="40"/>
      <c r="O77" s="40"/>
      <c r="P77" s="15">
        <f>P78</f>
        <v>135.19999999999999</v>
      </c>
      <c r="Q77" s="15">
        <f t="shared" ref="Q77:T77" si="32">Q78</f>
        <v>207.59</v>
      </c>
      <c r="R77" s="15">
        <f t="shared" si="32"/>
        <v>188</v>
      </c>
      <c r="S77" s="15">
        <f t="shared" si="32"/>
        <v>188</v>
      </c>
      <c r="T77" s="70">
        <f t="shared" si="32"/>
        <v>188</v>
      </c>
    </row>
    <row r="78" spans="1:20" s="1" customFormat="1" ht="48.75" customHeight="1" x14ac:dyDescent="0.2">
      <c r="A78" s="48">
        <f t="shared" si="31"/>
        <v>71</v>
      </c>
      <c r="B78" s="19" t="s">
        <v>74</v>
      </c>
      <c r="C78" s="19" t="s">
        <v>7</v>
      </c>
      <c r="D78" s="19" t="s">
        <v>66</v>
      </c>
      <c r="E78" s="19" t="s">
        <v>17</v>
      </c>
      <c r="F78" s="19" t="s">
        <v>98</v>
      </c>
      <c r="G78" s="19" t="s">
        <v>52</v>
      </c>
      <c r="H78" s="19" t="s">
        <v>12</v>
      </c>
      <c r="I78" s="19" t="s">
        <v>25</v>
      </c>
      <c r="J78" s="34" t="s">
        <v>99</v>
      </c>
      <c r="K78" s="35" t="s">
        <v>135</v>
      </c>
      <c r="L78" s="24">
        <v>100</v>
      </c>
      <c r="M78" s="24">
        <v>100</v>
      </c>
      <c r="N78" s="24">
        <v>100</v>
      </c>
      <c r="O78" s="24">
        <v>100</v>
      </c>
      <c r="P78" s="15">
        <v>135.19999999999999</v>
      </c>
      <c r="Q78" s="15">
        <v>207.59</v>
      </c>
      <c r="R78" s="15">
        <v>188</v>
      </c>
      <c r="S78" s="15">
        <v>188</v>
      </c>
      <c r="T78" s="70">
        <v>188</v>
      </c>
    </row>
    <row r="79" spans="1:20" s="1" customFormat="1" ht="31.5" customHeight="1" x14ac:dyDescent="0.2">
      <c r="A79" s="48">
        <f t="shared" si="31"/>
        <v>72</v>
      </c>
      <c r="B79" s="19" t="s">
        <v>74</v>
      </c>
      <c r="C79" s="19" t="s">
        <v>7</v>
      </c>
      <c r="D79" s="19" t="s">
        <v>31</v>
      </c>
      <c r="E79" s="19" t="s">
        <v>11</v>
      </c>
      <c r="F79" s="19" t="s">
        <v>37</v>
      </c>
      <c r="G79" s="19" t="s">
        <v>11</v>
      </c>
      <c r="H79" s="19" t="s">
        <v>12</v>
      </c>
      <c r="I79" s="19" t="s">
        <v>37</v>
      </c>
      <c r="J79" s="20" t="s">
        <v>3</v>
      </c>
      <c r="K79" s="33"/>
      <c r="L79" s="22"/>
      <c r="M79" s="22"/>
      <c r="N79" s="22"/>
      <c r="O79" s="22"/>
      <c r="P79" s="18">
        <f>SUM(P80+P83)</f>
        <v>2645.14</v>
      </c>
      <c r="Q79" s="18">
        <f t="shared" ref="Q79" si="33">SUM(Q80+Q83)</f>
        <v>3350</v>
      </c>
      <c r="R79" s="18">
        <f>SUM(R80+R83)</f>
        <v>3350</v>
      </c>
      <c r="S79" s="18">
        <f t="shared" ref="S79:T79" si="34">SUM(S80+S83)</f>
        <v>3350</v>
      </c>
      <c r="T79" s="58">
        <f t="shared" si="34"/>
        <v>3350</v>
      </c>
    </row>
    <row r="80" spans="1:20" s="1" customFormat="1" ht="30.75" customHeight="1" x14ac:dyDescent="0.2">
      <c r="A80" s="48">
        <f t="shared" si="31"/>
        <v>73</v>
      </c>
      <c r="B80" s="19" t="s">
        <v>74</v>
      </c>
      <c r="C80" s="19" t="s">
        <v>7</v>
      </c>
      <c r="D80" s="19" t="s">
        <v>31</v>
      </c>
      <c r="E80" s="19" t="s">
        <v>17</v>
      </c>
      <c r="F80" s="19" t="s">
        <v>20</v>
      </c>
      <c r="G80" s="19" t="s">
        <v>11</v>
      </c>
      <c r="H80" s="19" t="s">
        <v>12</v>
      </c>
      <c r="I80" s="19" t="s">
        <v>51</v>
      </c>
      <c r="J80" s="20" t="s">
        <v>4</v>
      </c>
      <c r="K80" s="33"/>
      <c r="L80" s="22"/>
      <c r="M80" s="22"/>
      <c r="N80" s="22"/>
      <c r="O80" s="22"/>
      <c r="P80" s="15">
        <f>SUM(P81:P82)</f>
        <v>1589.04</v>
      </c>
      <c r="Q80" s="15">
        <f>SUM(Q81:Q82)</f>
        <v>2220</v>
      </c>
      <c r="R80" s="15">
        <f>SUM(R81)</f>
        <v>2500</v>
      </c>
      <c r="S80" s="15">
        <f t="shared" ref="S80:T80" si="35">SUM(S81)</f>
        <v>2500</v>
      </c>
      <c r="T80" s="62">
        <f t="shared" si="35"/>
        <v>2500</v>
      </c>
    </row>
    <row r="81" spans="1:20" s="1" customFormat="1" ht="80.25" customHeight="1" x14ac:dyDescent="0.2">
      <c r="A81" s="48">
        <f t="shared" si="31"/>
        <v>74</v>
      </c>
      <c r="B81" s="19" t="s">
        <v>74</v>
      </c>
      <c r="C81" s="19" t="s">
        <v>7</v>
      </c>
      <c r="D81" s="19" t="s">
        <v>31</v>
      </c>
      <c r="E81" s="19" t="s">
        <v>17</v>
      </c>
      <c r="F81" s="19" t="s">
        <v>81</v>
      </c>
      <c r="G81" s="19" t="s">
        <v>52</v>
      </c>
      <c r="H81" s="19" t="s">
        <v>12</v>
      </c>
      <c r="I81" s="19" t="s">
        <v>51</v>
      </c>
      <c r="J81" s="34" t="s">
        <v>82</v>
      </c>
      <c r="K81" s="35" t="s">
        <v>135</v>
      </c>
      <c r="L81" s="24">
        <v>100</v>
      </c>
      <c r="M81" s="24">
        <v>100</v>
      </c>
      <c r="N81" s="24">
        <v>100</v>
      </c>
      <c r="O81" s="24">
        <v>100</v>
      </c>
      <c r="P81" s="15">
        <v>741.42</v>
      </c>
      <c r="Q81" s="15">
        <v>1372.38</v>
      </c>
      <c r="R81" s="15">
        <v>2500</v>
      </c>
      <c r="S81" s="15">
        <v>2500</v>
      </c>
      <c r="T81" s="62">
        <v>2500</v>
      </c>
    </row>
    <row r="82" spans="1:20" s="1" customFormat="1" ht="80.25" customHeight="1" x14ac:dyDescent="0.2">
      <c r="A82" s="48">
        <f t="shared" si="31"/>
        <v>75</v>
      </c>
      <c r="B82" s="19" t="s">
        <v>74</v>
      </c>
      <c r="C82" s="19" t="s">
        <v>7</v>
      </c>
      <c r="D82" s="19" t="s">
        <v>31</v>
      </c>
      <c r="E82" s="19" t="s">
        <v>24</v>
      </c>
      <c r="F82" s="19" t="s">
        <v>81</v>
      </c>
      <c r="G82" s="19" t="s">
        <v>52</v>
      </c>
      <c r="H82" s="19" t="s">
        <v>12</v>
      </c>
      <c r="I82" s="19" t="s">
        <v>203</v>
      </c>
      <c r="J82" s="73" t="s">
        <v>204</v>
      </c>
      <c r="K82" s="35" t="s">
        <v>135</v>
      </c>
      <c r="L82" s="24">
        <v>100</v>
      </c>
      <c r="M82" s="24">
        <v>100</v>
      </c>
      <c r="N82" s="24">
        <v>100</v>
      </c>
      <c r="O82" s="24">
        <v>100</v>
      </c>
      <c r="P82" s="15">
        <v>847.62</v>
      </c>
      <c r="Q82" s="15">
        <v>847.62</v>
      </c>
      <c r="R82" s="15"/>
      <c r="S82" s="15"/>
      <c r="T82" s="62"/>
    </row>
    <row r="83" spans="1:20" s="1" customFormat="1" ht="30.75" customHeight="1" x14ac:dyDescent="0.2">
      <c r="A83" s="48">
        <f t="shared" si="31"/>
        <v>76</v>
      </c>
      <c r="B83" s="19" t="s">
        <v>74</v>
      </c>
      <c r="C83" s="19" t="s">
        <v>7</v>
      </c>
      <c r="D83" s="19" t="s">
        <v>31</v>
      </c>
      <c r="E83" s="19" t="s">
        <v>23</v>
      </c>
      <c r="F83" s="19" t="s">
        <v>14</v>
      </c>
      <c r="G83" s="19" t="s">
        <v>11</v>
      </c>
      <c r="H83" s="19" t="s">
        <v>12</v>
      </c>
      <c r="I83" s="19" t="s">
        <v>89</v>
      </c>
      <c r="J83" s="34" t="s">
        <v>91</v>
      </c>
      <c r="K83" s="39"/>
      <c r="L83" s="40"/>
      <c r="M83" s="40"/>
      <c r="N83" s="40"/>
      <c r="O83" s="40"/>
      <c r="P83" s="15">
        <f>SUM(P84)</f>
        <v>1056.0999999999999</v>
      </c>
      <c r="Q83" s="15">
        <f t="shared" ref="Q83:T83" si="36">SUM(Q84)</f>
        <v>1130</v>
      </c>
      <c r="R83" s="15">
        <f>SUM(R84)</f>
        <v>850</v>
      </c>
      <c r="S83" s="15">
        <f t="shared" si="36"/>
        <v>850</v>
      </c>
      <c r="T83" s="62">
        <f t="shared" si="36"/>
        <v>850</v>
      </c>
    </row>
    <row r="84" spans="1:20" s="1" customFormat="1" ht="54.75" customHeight="1" x14ac:dyDescent="0.2">
      <c r="A84" s="48">
        <f t="shared" si="31"/>
        <v>77</v>
      </c>
      <c r="B84" s="19" t="s">
        <v>74</v>
      </c>
      <c r="C84" s="19" t="s">
        <v>7</v>
      </c>
      <c r="D84" s="19" t="s">
        <v>31</v>
      </c>
      <c r="E84" s="19" t="s">
        <v>23</v>
      </c>
      <c r="F84" s="19" t="s">
        <v>16</v>
      </c>
      <c r="G84" s="19" t="s">
        <v>52</v>
      </c>
      <c r="H84" s="19" t="s">
        <v>12</v>
      </c>
      <c r="I84" s="19" t="s">
        <v>89</v>
      </c>
      <c r="J84" s="34" t="s">
        <v>90</v>
      </c>
      <c r="K84" s="35" t="s">
        <v>135</v>
      </c>
      <c r="L84" s="24">
        <v>100</v>
      </c>
      <c r="M84" s="24">
        <v>100</v>
      </c>
      <c r="N84" s="24">
        <v>100</v>
      </c>
      <c r="O84" s="24">
        <v>100</v>
      </c>
      <c r="P84" s="15">
        <v>1056.0999999999999</v>
      </c>
      <c r="Q84" s="15">
        <v>1130</v>
      </c>
      <c r="R84" s="15">
        <v>850</v>
      </c>
      <c r="S84" s="15">
        <v>850</v>
      </c>
      <c r="T84" s="62">
        <v>850</v>
      </c>
    </row>
    <row r="85" spans="1:20" s="1" customFormat="1" ht="21" customHeight="1" x14ac:dyDescent="0.2">
      <c r="A85" s="48">
        <f t="shared" si="31"/>
        <v>78</v>
      </c>
      <c r="B85" s="19" t="s">
        <v>37</v>
      </c>
      <c r="C85" s="19" t="s">
        <v>7</v>
      </c>
      <c r="D85" s="19" t="s">
        <v>32</v>
      </c>
      <c r="E85" s="19" t="s">
        <v>11</v>
      </c>
      <c r="F85" s="19" t="s">
        <v>37</v>
      </c>
      <c r="G85" s="19" t="s">
        <v>11</v>
      </c>
      <c r="H85" s="19" t="s">
        <v>12</v>
      </c>
      <c r="I85" s="19" t="s">
        <v>37</v>
      </c>
      <c r="J85" s="20" t="s">
        <v>5</v>
      </c>
      <c r="K85" s="33"/>
      <c r="L85" s="22"/>
      <c r="M85" s="22"/>
      <c r="N85" s="22"/>
      <c r="O85" s="22"/>
      <c r="P85" s="18">
        <f>SUM(P86:P110)</f>
        <v>1668.26</v>
      </c>
      <c r="Q85" s="18">
        <f t="shared" ref="Q85:T85" si="37">SUM(Q86:Q110)</f>
        <v>1990</v>
      </c>
      <c r="R85" s="18">
        <f t="shared" si="37"/>
        <v>1950</v>
      </c>
      <c r="S85" s="18">
        <f t="shared" si="37"/>
        <v>1950</v>
      </c>
      <c r="T85" s="69">
        <f t="shared" si="37"/>
        <v>1950</v>
      </c>
    </row>
    <row r="86" spans="1:20" s="1" customFormat="1" ht="70.900000000000006" customHeight="1" x14ac:dyDescent="0.2">
      <c r="A86" s="48">
        <f t="shared" si="31"/>
        <v>79</v>
      </c>
      <c r="B86" s="89" t="s">
        <v>279</v>
      </c>
      <c r="C86" s="19" t="s">
        <v>7</v>
      </c>
      <c r="D86" s="19" t="s">
        <v>32</v>
      </c>
      <c r="E86" s="19" t="s">
        <v>13</v>
      </c>
      <c r="F86" s="19" t="s">
        <v>220</v>
      </c>
      <c r="G86" s="19" t="s">
        <v>13</v>
      </c>
      <c r="H86" s="19" t="s">
        <v>12</v>
      </c>
      <c r="I86" s="19" t="s">
        <v>26</v>
      </c>
      <c r="J86" s="109" t="s">
        <v>268</v>
      </c>
      <c r="K86" s="91" t="s">
        <v>286</v>
      </c>
      <c r="L86" s="22">
        <v>50</v>
      </c>
      <c r="M86" s="22">
        <v>50</v>
      </c>
      <c r="N86" s="22">
        <v>50</v>
      </c>
      <c r="O86" s="22">
        <v>50</v>
      </c>
      <c r="P86" s="18">
        <v>2.2999999999999998</v>
      </c>
      <c r="Q86" s="18">
        <v>2.2999999999999998</v>
      </c>
      <c r="R86" s="18">
        <v>3</v>
      </c>
      <c r="S86" s="18">
        <v>3</v>
      </c>
      <c r="T86" s="69">
        <v>3</v>
      </c>
    </row>
    <row r="87" spans="1:20" s="1" customFormat="1" ht="62.45" customHeight="1" x14ac:dyDescent="0.2">
      <c r="A87" s="48">
        <f t="shared" si="31"/>
        <v>80</v>
      </c>
      <c r="B87" s="89" t="s">
        <v>280</v>
      </c>
      <c r="C87" s="19" t="s">
        <v>7</v>
      </c>
      <c r="D87" s="19" t="s">
        <v>32</v>
      </c>
      <c r="E87" s="19" t="s">
        <v>13</v>
      </c>
      <c r="F87" s="19" t="s">
        <v>220</v>
      </c>
      <c r="G87" s="19" t="s">
        <v>13</v>
      </c>
      <c r="H87" s="19" t="s">
        <v>12</v>
      </c>
      <c r="I87" s="19" t="s">
        <v>26</v>
      </c>
      <c r="J87" s="110" t="s">
        <v>268</v>
      </c>
      <c r="K87" s="91" t="s">
        <v>287</v>
      </c>
      <c r="L87" s="22">
        <v>50</v>
      </c>
      <c r="M87" s="22">
        <v>50</v>
      </c>
      <c r="N87" s="22">
        <v>50</v>
      </c>
      <c r="O87" s="22">
        <v>50</v>
      </c>
      <c r="P87" s="18">
        <v>9</v>
      </c>
      <c r="Q87" s="18">
        <v>17.7</v>
      </c>
      <c r="R87" s="18">
        <v>20</v>
      </c>
      <c r="S87" s="18">
        <v>20</v>
      </c>
      <c r="T87" s="69">
        <v>20</v>
      </c>
    </row>
    <row r="88" spans="1:20" s="1" customFormat="1" ht="81" customHeight="1" x14ac:dyDescent="0.2">
      <c r="A88" s="48">
        <f t="shared" si="31"/>
        <v>81</v>
      </c>
      <c r="B88" s="89" t="s">
        <v>279</v>
      </c>
      <c r="C88" s="19" t="s">
        <v>7</v>
      </c>
      <c r="D88" s="19" t="s">
        <v>32</v>
      </c>
      <c r="E88" s="19" t="s">
        <v>13</v>
      </c>
      <c r="F88" s="19" t="s">
        <v>221</v>
      </c>
      <c r="G88" s="19" t="s">
        <v>13</v>
      </c>
      <c r="H88" s="19" t="s">
        <v>12</v>
      </c>
      <c r="I88" s="19" t="s">
        <v>26</v>
      </c>
      <c r="J88" s="110" t="s">
        <v>222</v>
      </c>
      <c r="K88" s="91" t="s">
        <v>286</v>
      </c>
      <c r="L88" s="22">
        <v>50</v>
      </c>
      <c r="M88" s="22">
        <v>50</v>
      </c>
      <c r="N88" s="22">
        <v>50</v>
      </c>
      <c r="O88" s="22">
        <v>50</v>
      </c>
      <c r="P88" s="18">
        <v>10.25</v>
      </c>
      <c r="Q88" s="18">
        <v>20.6</v>
      </c>
      <c r="R88" s="18">
        <v>25</v>
      </c>
      <c r="S88" s="18">
        <v>25</v>
      </c>
      <c r="T88" s="69">
        <v>25</v>
      </c>
    </row>
    <row r="89" spans="1:20" s="1" customFormat="1" ht="86.45" customHeight="1" x14ac:dyDescent="0.2">
      <c r="A89" s="48">
        <f t="shared" si="31"/>
        <v>82</v>
      </c>
      <c r="B89" s="89" t="s">
        <v>280</v>
      </c>
      <c r="C89" s="19" t="s">
        <v>7</v>
      </c>
      <c r="D89" s="19" t="s">
        <v>32</v>
      </c>
      <c r="E89" s="19" t="s">
        <v>13</v>
      </c>
      <c r="F89" s="19" t="s">
        <v>221</v>
      </c>
      <c r="G89" s="19" t="s">
        <v>13</v>
      </c>
      <c r="H89" s="19" t="s">
        <v>12</v>
      </c>
      <c r="I89" s="19" t="s">
        <v>26</v>
      </c>
      <c r="J89" s="110" t="s">
        <v>222</v>
      </c>
      <c r="K89" s="91" t="s">
        <v>287</v>
      </c>
      <c r="L89" s="22">
        <v>50</v>
      </c>
      <c r="M89" s="22">
        <v>50</v>
      </c>
      <c r="N89" s="22">
        <v>50</v>
      </c>
      <c r="O89" s="22">
        <v>50</v>
      </c>
      <c r="P89" s="18">
        <v>257.14999999999998</v>
      </c>
      <c r="Q89" s="18">
        <v>285</v>
      </c>
      <c r="R89" s="18">
        <v>300</v>
      </c>
      <c r="S89" s="18">
        <v>300</v>
      </c>
      <c r="T89" s="69">
        <v>300</v>
      </c>
    </row>
    <row r="90" spans="1:20" s="1" customFormat="1" ht="63.6" customHeight="1" x14ac:dyDescent="0.2">
      <c r="A90" s="48">
        <f t="shared" si="31"/>
        <v>83</v>
      </c>
      <c r="B90" s="89" t="s">
        <v>279</v>
      </c>
      <c r="C90" s="19" t="s">
        <v>7</v>
      </c>
      <c r="D90" s="19" t="s">
        <v>32</v>
      </c>
      <c r="E90" s="19" t="s">
        <v>13</v>
      </c>
      <c r="F90" s="19" t="s">
        <v>223</v>
      </c>
      <c r="G90" s="19" t="s">
        <v>13</v>
      </c>
      <c r="H90" s="19" t="s">
        <v>12</v>
      </c>
      <c r="I90" s="19" t="s">
        <v>26</v>
      </c>
      <c r="J90" s="110" t="s">
        <v>224</v>
      </c>
      <c r="K90" s="91" t="s">
        <v>286</v>
      </c>
      <c r="L90" s="22">
        <v>50</v>
      </c>
      <c r="M90" s="22">
        <v>50</v>
      </c>
      <c r="N90" s="22">
        <v>50</v>
      </c>
      <c r="O90" s="22">
        <v>50</v>
      </c>
      <c r="P90" s="18">
        <v>1.65</v>
      </c>
      <c r="Q90" s="18">
        <v>5.2</v>
      </c>
      <c r="R90" s="18">
        <v>6</v>
      </c>
      <c r="S90" s="18">
        <v>6</v>
      </c>
      <c r="T90" s="69">
        <v>6</v>
      </c>
    </row>
    <row r="91" spans="1:20" s="1" customFormat="1" ht="76.150000000000006" customHeight="1" x14ac:dyDescent="0.2">
      <c r="A91" s="48">
        <f t="shared" si="31"/>
        <v>84</v>
      </c>
      <c r="B91" s="89" t="s">
        <v>280</v>
      </c>
      <c r="C91" s="19" t="s">
        <v>7</v>
      </c>
      <c r="D91" s="19" t="s">
        <v>32</v>
      </c>
      <c r="E91" s="19" t="s">
        <v>13</v>
      </c>
      <c r="F91" s="19" t="s">
        <v>223</v>
      </c>
      <c r="G91" s="19" t="s">
        <v>13</v>
      </c>
      <c r="H91" s="19" t="s">
        <v>12</v>
      </c>
      <c r="I91" s="19" t="s">
        <v>26</v>
      </c>
      <c r="J91" s="90" t="s">
        <v>224</v>
      </c>
      <c r="K91" s="91" t="s">
        <v>287</v>
      </c>
      <c r="L91" s="22">
        <v>50</v>
      </c>
      <c r="M91" s="22">
        <v>50</v>
      </c>
      <c r="N91" s="22">
        <v>50</v>
      </c>
      <c r="O91" s="22">
        <v>50</v>
      </c>
      <c r="P91" s="18">
        <v>113.32</v>
      </c>
      <c r="Q91" s="18">
        <v>115</v>
      </c>
      <c r="R91" s="18">
        <v>125</v>
      </c>
      <c r="S91" s="18">
        <v>125</v>
      </c>
      <c r="T91" s="69">
        <v>125</v>
      </c>
    </row>
    <row r="92" spans="1:20" s="1" customFormat="1" ht="78.599999999999994" customHeight="1" x14ac:dyDescent="0.2">
      <c r="A92" s="48">
        <f t="shared" si="31"/>
        <v>85</v>
      </c>
      <c r="B92" s="89" t="s">
        <v>280</v>
      </c>
      <c r="C92" s="19" t="s">
        <v>7</v>
      </c>
      <c r="D92" s="19" t="s">
        <v>32</v>
      </c>
      <c r="E92" s="19" t="s">
        <v>13</v>
      </c>
      <c r="F92" s="19" t="s">
        <v>225</v>
      </c>
      <c r="G92" s="19" t="s">
        <v>13</v>
      </c>
      <c r="H92" s="19" t="s">
        <v>12</v>
      </c>
      <c r="I92" s="19" t="s">
        <v>26</v>
      </c>
      <c r="J92" s="90" t="s">
        <v>226</v>
      </c>
      <c r="K92" s="91" t="s">
        <v>287</v>
      </c>
      <c r="L92" s="22">
        <v>50</v>
      </c>
      <c r="M92" s="22">
        <v>50</v>
      </c>
      <c r="N92" s="22">
        <v>50</v>
      </c>
      <c r="O92" s="22">
        <v>50</v>
      </c>
      <c r="P92" s="18">
        <v>82.36</v>
      </c>
      <c r="Q92" s="18">
        <v>100</v>
      </c>
      <c r="R92" s="18">
        <v>150</v>
      </c>
      <c r="S92" s="18">
        <v>150</v>
      </c>
      <c r="T92" s="69">
        <v>150</v>
      </c>
    </row>
    <row r="93" spans="1:20" s="1" customFormat="1" ht="70.900000000000006" customHeight="1" x14ac:dyDescent="0.2">
      <c r="A93" s="48">
        <f t="shared" si="31"/>
        <v>86</v>
      </c>
      <c r="B93" s="89" t="s">
        <v>280</v>
      </c>
      <c r="C93" s="19" t="s">
        <v>7</v>
      </c>
      <c r="D93" s="19" t="s">
        <v>32</v>
      </c>
      <c r="E93" s="19" t="s">
        <v>13</v>
      </c>
      <c r="F93" s="19" t="s">
        <v>281</v>
      </c>
      <c r="G93" s="19" t="s">
        <v>13</v>
      </c>
      <c r="H93" s="19" t="s">
        <v>12</v>
      </c>
      <c r="I93" s="19" t="s">
        <v>26</v>
      </c>
      <c r="J93" s="90" t="s">
        <v>269</v>
      </c>
      <c r="K93" s="91" t="s">
        <v>287</v>
      </c>
      <c r="L93" s="22">
        <v>50</v>
      </c>
      <c r="M93" s="22">
        <v>50</v>
      </c>
      <c r="N93" s="22">
        <v>50</v>
      </c>
      <c r="O93" s="22">
        <v>50</v>
      </c>
      <c r="P93" s="18"/>
      <c r="Q93" s="18"/>
      <c r="R93" s="18"/>
      <c r="S93" s="18"/>
      <c r="T93" s="69"/>
    </row>
    <row r="94" spans="1:20" s="1" customFormat="1" ht="78" customHeight="1" x14ac:dyDescent="0.2">
      <c r="A94" s="48">
        <f t="shared" si="31"/>
        <v>87</v>
      </c>
      <c r="B94" s="89" t="s">
        <v>280</v>
      </c>
      <c r="C94" s="19" t="s">
        <v>7</v>
      </c>
      <c r="D94" s="19" t="s">
        <v>32</v>
      </c>
      <c r="E94" s="19" t="s">
        <v>13</v>
      </c>
      <c r="F94" s="19" t="s">
        <v>282</v>
      </c>
      <c r="G94" s="19" t="s">
        <v>13</v>
      </c>
      <c r="H94" s="19" t="s">
        <v>12</v>
      </c>
      <c r="I94" s="19" t="s">
        <v>26</v>
      </c>
      <c r="J94" s="90" t="s">
        <v>270</v>
      </c>
      <c r="K94" s="91" t="s">
        <v>287</v>
      </c>
      <c r="L94" s="22">
        <v>50</v>
      </c>
      <c r="M94" s="22">
        <v>50</v>
      </c>
      <c r="N94" s="22">
        <v>50</v>
      </c>
      <c r="O94" s="22">
        <v>50</v>
      </c>
      <c r="P94" s="18">
        <v>77.81</v>
      </c>
      <c r="Q94" s="18">
        <v>120</v>
      </c>
      <c r="R94" s="18">
        <v>150</v>
      </c>
      <c r="S94" s="18">
        <v>150</v>
      </c>
      <c r="T94" s="69">
        <v>150</v>
      </c>
    </row>
    <row r="95" spans="1:20" s="1" customFormat="1" ht="76.900000000000006" customHeight="1" x14ac:dyDescent="0.2">
      <c r="A95" s="48">
        <f t="shared" si="31"/>
        <v>88</v>
      </c>
      <c r="B95" s="89" t="s">
        <v>280</v>
      </c>
      <c r="C95" s="19" t="s">
        <v>7</v>
      </c>
      <c r="D95" s="19" t="s">
        <v>32</v>
      </c>
      <c r="E95" s="19" t="s">
        <v>13</v>
      </c>
      <c r="F95" s="19" t="s">
        <v>283</v>
      </c>
      <c r="G95" s="19" t="s">
        <v>13</v>
      </c>
      <c r="H95" s="19" t="s">
        <v>12</v>
      </c>
      <c r="I95" s="19" t="s">
        <v>26</v>
      </c>
      <c r="J95" s="90" t="s">
        <v>271</v>
      </c>
      <c r="K95" s="91" t="s">
        <v>287</v>
      </c>
      <c r="L95" s="22">
        <v>50</v>
      </c>
      <c r="M95" s="22">
        <v>50</v>
      </c>
      <c r="N95" s="22">
        <v>50</v>
      </c>
      <c r="O95" s="22">
        <v>50</v>
      </c>
      <c r="P95" s="18">
        <v>23.97</v>
      </c>
      <c r="Q95" s="18">
        <v>25</v>
      </c>
      <c r="R95" s="18">
        <v>35</v>
      </c>
      <c r="S95" s="18">
        <v>35</v>
      </c>
      <c r="T95" s="69">
        <v>35</v>
      </c>
    </row>
    <row r="96" spans="1:20" s="1" customFormat="1" ht="73.150000000000006" customHeight="1" x14ac:dyDescent="0.2">
      <c r="A96" s="48">
        <f t="shared" si="31"/>
        <v>89</v>
      </c>
      <c r="B96" s="89" t="s">
        <v>280</v>
      </c>
      <c r="C96" s="19" t="s">
        <v>7</v>
      </c>
      <c r="D96" s="19" t="s">
        <v>32</v>
      </c>
      <c r="E96" s="19" t="s">
        <v>13</v>
      </c>
      <c r="F96" s="19" t="s">
        <v>284</v>
      </c>
      <c r="G96" s="19" t="s">
        <v>13</v>
      </c>
      <c r="H96" s="19" t="s">
        <v>12</v>
      </c>
      <c r="I96" s="19" t="s">
        <v>26</v>
      </c>
      <c r="J96" s="90" t="s">
        <v>272</v>
      </c>
      <c r="K96" s="91" t="s">
        <v>287</v>
      </c>
      <c r="L96" s="22">
        <v>50</v>
      </c>
      <c r="M96" s="22">
        <v>50</v>
      </c>
      <c r="N96" s="22">
        <v>50</v>
      </c>
      <c r="O96" s="22">
        <v>50</v>
      </c>
      <c r="P96" s="18">
        <v>10.77</v>
      </c>
      <c r="Q96" s="18">
        <v>12</v>
      </c>
      <c r="R96" s="18">
        <v>15</v>
      </c>
      <c r="S96" s="18">
        <v>15</v>
      </c>
      <c r="T96" s="69">
        <v>15</v>
      </c>
    </row>
    <row r="97" spans="1:20" s="1" customFormat="1" ht="72" customHeight="1" x14ac:dyDescent="0.2">
      <c r="A97" s="48">
        <f t="shared" si="31"/>
        <v>90</v>
      </c>
      <c r="B97" s="89" t="s">
        <v>279</v>
      </c>
      <c r="C97" s="19" t="s">
        <v>7</v>
      </c>
      <c r="D97" s="19" t="s">
        <v>32</v>
      </c>
      <c r="E97" s="19" t="s">
        <v>13</v>
      </c>
      <c r="F97" s="19" t="s">
        <v>285</v>
      </c>
      <c r="G97" s="19" t="s">
        <v>13</v>
      </c>
      <c r="H97" s="19" t="s">
        <v>12</v>
      </c>
      <c r="I97" s="19" t="s">
        <v>26</v>
      </c>
      <c r="J97" s="90" t="s">
        <v>273</v>
      </c>
      <c r="K97" s="91" t="s">
        <v>286</v>
      </c>
      <c r="L97" s="22">
        <v>50</v>
      </c>
      <c r="M97" s="22">
        <v>50</v>
      </c>
      <c r="N97" s="22">
        <v>50</v>
      </c>
      <c r="O97" s="22">
        <v>50</v>
      </c>
      <c r="P97" s="18"/>
      <c r="Q97" s="18"/>
      <c r="R97" s="18"/>
      <c r="S97" s="18"/>
      <c r="T97" s="69"/>
    </row>
    <row r="98" spans="1:20" s="1" customFormat="1" ht="70.150000000000006" customHeight="1" x14ac:dyDescent="0.2">
      <c r="A98" s="48">
        <f t="shared" si="31"/>
        <v>91</v>
      </c>
      <c r="B98" s="89" t="s">
        <v>280</v>
      </c>
      <c r="C98" s="19" t="s">
        <v>7</v>
      </c>
      <c r="D98" s="19" t="s">
        <v>32</v>
      </c>
      <c r="E98" s="19" t="s">
        <v>13</v>
      </c>
      <c r="F98" s="19" t="s">
        <v>285</v>
      </c>
      <c r="G98" s="19" t="s">
        <v>13</v>
      </c>
      <c r="H98" s="19" t="s">
        <v>12</v>
      </c>
      <c r="I98" s="19" t="s">
        <v>26</v>
      </c>
      <c r="J98" s="90" t="s">
        <v>273</v>
      </c>
      <c r="K98" s="91" t="s">
        <v>287</v>
      </c>
      <c r="L98" s="22">
        <v>50</v>
      </c>
      <c r="M98" s="22">
        <v>50</v>
      </c>
      <c r="N98" s="22">
        <v>50</v>
      </c>
      <c r="O98" s="22">
        <v>50</v>
      </c>
      <c r="P98" s="18">
        <v>186.25</v>
      </c>
      <c r="Q98" s="18">
        <v>250</v>
      </c>
      <c r="R98" s="18">
        <v>250</v>
      </c>
      <c r="S98" s="18">
        <v>250</v>
      </c>
      <c r="T98" s="69">
        <v>250</v>
      </c>
    </row>
    <row r="99" spans="1:20" s="1" customFormat="1" ht="81" customHeight="1" x14ac:dyDescent="0.2">
      <c r="A99" s="48">
        <f t="shared" si="31"/>
        <v>92</v>
      </c>
      <c r="B99" s="89" t="s">
        <v>279</v>
      </c>
      <c r="C99" s="19" t="s">
        <v>7</v>
      </c>
      <c r="D99" s="19" t="s">
        <v>32</v>
      </c>
      <c r="E99" s="19" t="s">
        <v>13</v>
      </c>
      <c r="F99" s="19" t="s">
        <v>227</v>
      </c>
      <c r="G99" s="19" t="s">
        <v>13</v>
      </c>
      <c r="H99" s="19" t="s">
        <v>12</v>
      </c>
      <c r="I99" s="19" t="s">
        <v>26</v>
      </c>
      <c r="J99" s="90" t="s">
        <v>228</v>
      </c>
      <c r="K99" s="91" t="s">
        <v>286</v>
      </c>
      <c r="L99" s="22">
        <v>50</v>
      </c>
      <c r="M99" s="22">
        <v>50</v>
      </c>
      <c r="N99" s="22">
        <v>50</v>
      </c>
      <c r="O99" s="22">
        <v>50</v>
      </c>
      <c r="P99" s="18">
        <v>17.920000000000002</v>
      </c>
      <c r="Q99" s="18">
        <v>22</v>
      </c>
      <c r="R99" s="18">
        <v>30</v>
      </c>
      <c r="S99" s="18">
        <v>30</v>
      </c>
      <c r="T99" s="69">
        <v>30</v>
      </c>
    </row>
    <row r="100" spans="1:20" s="1" customFormat="1" ht="87.6" customHeight="1" x14ac:dyDescent="0.2">
      <c r="A100" s="48">
        <f t="shared" si="31"/>
        <v>93</v>
      </c>
      <c r="B100" s="89" t="s">
        <v>280</v>
      </c>
      <c r="C100" s="19" t="s">
        <v>7</v>
      </c>
      <c r="D100" s="19" t="s">
        <v>32</v>
      </c>
      <c r="E100" s="19" t="s">
        <v>13</v>
      </c>
      <c r="F100" s="19" t="s">
        <v>227</v>
      </c>
      <c r="G100" s="19" t="s">
        <v>13</v>
      </c>
      <c r="H100" s="19" t="s">
        <v>12</v>
      </c>
      <c r="I100" s="19" t="s">
        <v>26</v>
      </c>
      <c r="J100" s="90" t="s">
        <v>228</v>
      </c>
      <c r="K100" s="91" t="s">
        <v>287</v>
      </c>
      <c r="L100" s="22">
        <v>50</v>
      </c>
      <c r="M100" s="22">
        <v>50</v>
      </c>
      <c r="N100" s="22">
        <v>50</v>
      </c>
      <c r="O100" s="22">
        <v>50</v>
      </c>
      <c r="P100" s="18">
        <v>454.08</v>
      </c>
      <c r="Q100" s="18">
        <v>490</v>
      </c>
      <c r="R100" s="18">
        <v>500</v>
      </c>
      <c r="S100" s="18">
        <v>500</v>
      </c>
      <c r="T100" s="69">
        <v>500</v>
      </c>
    </row>
    <row r="101" spans="1:20" s="1" customFormat="1" ht="80.45" customHeight="1" x14ac:dyDescent="0.2">
      <c r="A101" s="48">
        <f t="shared" si="31"/>
        <v>94</v>
      </c>
      <c r="B101" s="89" t="s">
        <v>74</v>
      </c>
      <c r="C101" s="19" t="s">
        <v>7</v>
      </c>
      <c r="D101" s="19" t="s">
        <v>32</v>
      </c>
      <c r="E101" s="19" t="s">
        <v>17</v>
      </c>
      <c r="F101" s="19" t="s">
        <v>18</v>
      </c>
      <c r="G101" s="19" t="s">
        <v>17</v>
      </c>
      <c r="H101" s="19" t="s">
        <v>12</v>
      </c>
      <c r="I101" s="19" t="s">
        <v>26</v>
      </c>
      <c r="J101" s="68" t="s">
        <v>229</v>
      </c>
      <c r="K101" s="35" t="s">
        <v>135</v>
      </c>
      <c r="L101" s="22">
        <v>100</v>
      </c>
      <c r="M101" s="22">
        <v>100</v>
      </c>
      <c r="N101" s="22">
        <v>100</v>
      </c>
      <c r="O101" s="22">
        <v>100</v>
      </c>
      <c r="P101" s="18">
        <v>136.51</v>
      </c>
      <c r="Q101" s="18">
        <v>160</v>
      </c>
      <c r="R101" s="18">
        <v>200</v>
      </c>
      <c r="S101" s="18">
        <v>200</v>
      </c>
      <c r="T101" s="69">
        <v>200</v>
      </c>
    </row>
    <row r="102" spans="1:20" s="1" customFormat="1" ht="46.15" customHeight="1" x14ac:dyDescent="0.2">
      <c r="A102" s="48">
        <f t="shared" si="31"/>
        <v>95</v>
      </c>
      <c r="B102" s="89" t="s">
        <v>354</v>
      </c>
      <c r="C102" s="19" t="s">
        <v>7</v>
      </c>
      <c r="D102" s="19" t="s">
        <v>32</v>
      </c>
      <c r="E102" s="19" t="s">
        <v>21</v>
      </c>
      <c r="F102" s="19" t="s">
        <v>14</v>
      </c>
      <c r="G102" s="19" t="s">
        <v>52</v>
      </c>
      <c r="H102" s="19" t="s">
        <v>12</v>
      </c>
      <c r="I102" s="19" t="s">
        <v>26</v>
      </c>
      <c r="J102" s="88" t="s">
        <v>274</v>
      </c>
      <c r="K102" s="35" t="s">
        <v>135</v>
      </c>
      <c r="L102" s="22">
        <v>100</v>
      </c>
      <c r="M102" s="22">
        <v>100</v>
      </c>
      <c r="N102" s="22">
        <v>100</v>
      </c>
      <c r="O102" s="22">
        <v>100</v>
      </c>
      <c r="P102" s="18">
        <v>24.99</v>
      </c>
      <c r="Q102" s="18">
        <v>24.99</v>
      </c>
      <c r="R102" s="18"/>
      <c r="S102" s="18"/>
      <c r="T102" s="69"/>
    </row>
    <row r="103" spans="1:20" s="1" customFormat="1" ht="57" customHeight="1" x14ac:dyDescent="0.2">
      <c r="A103" s="48">
        <f t="shared" si="31"/>
        <v>96</v>
      </c>
      <c r="B103" s="89" t="s">
        <v>74</v>
      </c>
      <c r="C103" s="19" t="s">
        <v>7</v>
      </c>
      <c r="D103" s="19" t="s">
        <v>32</v>
      </c>
      <c r="E103" s="19" t="s">
        <v>21</v>
      </c>
      <c r="F103" s="19" t="s">
        <v>14</v>
      </c>
      <c r="G103" s="19" t="s">
        <v>52</v>
      </c>
      <c r="H103" s="19" t="s">
        <v>12</v>
      </c>
      <c r="I103" s="19" t="s">
        <v>26</v>
      </c>
      <c r="J103" s="88" t="s">
        <v>274</v>
      </c>
      <c r="K103" s="35" t="s">
        <v>135</v>
      </c>
      <c r="L103" s="22">
        <v>100</v>
      </c>
      <c r="M103" s="22">
        <v>100</v>
      </c>
      <c r="N103" s="22">
        <v>100</v>
      </c>
      <c r="O103" s="22">
        <v>100</v>
      </c>
      <c r="P103" s="18">
        <v>117.5</v>
      </c>
      <c r="Q103" s="18">
        <v>119.21</v>
      </c>
      <c r="R103" s="18"/>
      <c r="S103" s="18"/>
      <c r="T103" s="69"/>
    </row>
    <row r="104" spans="1:20" s="1" customFormat="1" ht="66.599999999999994" customHeight="1" x14ac:dyDescent="0.2">
      <c r="A104" s="48">
        <f t="shared" si="31"/>
        <v>97</v>
      </c>
      <c r="B104" s="89" t="s">
        <v>74</v>
      </c>
      <c r="C104" s="19" t="s">
        <v>7</v>
      </c>
      <c r="D104" s="19" t="s">
        <v>32</v>
      </c>
      <c r="E104" s="19" t="s">
        <v>21</v>
      </c>
      <c r="F104" s="19" t="s">
        <v>230</v>
      </c>
      <c r="G104" s="19" t="s">
        <v>52</v>
      </c>
      <c r="H104" s="19" t="s">
        <v>12</v>
      </c>
      <c r="I104" s="19" t="s">
        <v>26</v>
      </c>
      <c r="J104" s="88" t="s">
        <v>231</v>
      </c>
      <c r="K104" s="35" t="s">
        <v>135</v>
      </c>
      <c r="L104" s="22">
        <v>100</v>
      </c>
      <c r="M104" s="22">
        <v>100</v>
      </c>
      <c r="N104" s="22">
        <v>100</v>
      </c>
      <c r="O104" s="22">
        <v>100</v>
      </c>
      <c r="P104" s="18">
        <v>2</v>
      </c>
      <c r="Q104" s="18">
        <v>48</v>
      </c>
      <c r="R104" s="18">
        <v>100</v>
      </c>
      <c r="S104" s="18">
        <v>100</v>
      </c>
      <c r="T104" s="69">
        <v>100</v>
      </c>
    </row>
    <row r="105" spans="1:20" s="1" customFormat="1" ht="54" customHeight="1" x14ac:dyDescent="0.2">
      <c r="A105" s="48">
        <f t="shared" si="31"/>
        <v>98</v>
      </c>
      <c r="B105" s="89" t="s">
        <v>354</v>
      </c>
      <c r="C105" s="19" t="s">
        <v>7</v>
      </c>
      <c r="D105" s="19" t="s">
        <v>32</v>
      </c>
      <c r="E105" s="19" t="s">
        <v>199</v>
      </c>
      <c r="F105" s="19" t="s">
        <v>115</v>
      </c>
      <c r="G105" s="19" t="s">
        <v>52</v>
      </c>
      <c r="H105" s="19" t="s">
        <v>12</v>
      </c>
      <c r="I105" s="19" t="s">
        <v>26</v>
      </c>
      <c r="J105" s="88" t="s">
        <v>275</v>
      </c>
      <c r="K105" s="35" t="s">
        <v>359</v>
      </c>
      <c r="L105" s="22">
        <v>100</v>
      </c>
      <c r="M105" s="22">
        <v>100</v>
      </c>
      <c r="N105" s="22">
        <v>100</v>
      </c>
      <c r="O105" s="22">
        <v>100</v>
      </c>
      <c r="P105" s="18">
        <v>12.9</v>
      </c>
      <c r="Q105" s="18">
        <v>13</v>
      </c>
      <c r="R105" s="18"/>
      <c r="S105" s="18"/>
      <c r="T105" s="69"/>
    </row>
    <row r="106" spans="1:20" s="1" customFormat="1" ht="65.45" customHeight="1" x14ac:dyDescent="0.2">
      <c r="A106" s="48">
        <f t="shared" si="31"/>
        <v>99</v>
      </c>
      <c r="B106" s="89" t="s">
        <v>143</v>
      </c>
      <c r="C106" s="19" t="s">
        <v>7</v>
      </c>
      <c r="D106" s="19" t="s">
        <v>32</v>
      </c>
      <c r="E106" s="19" t="s">
        <v>199</v>
      </c>
      <c r="F106" s="19" t="s">
        <v>288</v>
      </c>
      <c r="G106" s="19" t="s">
        <v>13</v>
      </c>
      <c r="H106" s="19" t="s">
        <v>12</v>
      </c>
      <c r="I106" s="19" t="s">
        <v>26</v>
      </c>
      <c r="J106" s="88" t="s">
        <v>276</v>
      </c>
      <c r="K106" s="91" t="s">
        <v>290</v>
      </c>
      <c r="L106" s="22">
        <v>100</v>
      </c>
      <c r="M106" s="22">
        <v>100</v>
      </c>
      <c r="N106" s="22">
        <v>100</v>
      </c>
      <c r="O106" s="22">
        <v>100</v>
      </c>
      <c r="P106" s="18">
        <v>26.77</v>
      </c>
      <c r="Q106" s="18">
        <v>30</v>
      </c>
      <c r="R106" s="18">
        <v>10</v>
      </c>
      <c r="S106" s="18">
        <v>10</v>
      </c>
      <c r="T106" s="69">
        <v>10</v>
      </c>
    </row>
    <row r="107" spans="1:20" s="1" customFormat="1" ht="133.15" customHeight="1" x14ac:dyDescent="0.2">
      <c r="A107" s="48">
        <f t="shared" si="31"/>
        <v>100</v>
      </c>
      <c r="B107" s="89" t="s">
        <v>74</v>
      </c>
      <c r="C107" s="19" t="s">
        <v>7</v>
      </c>
      <c r="D107" s="19" t="s">
        <v>32</v>
      </c>
      <c r="E107" s="19" t="s">
        <v>199</v>
      </c>
      <c r="F107" s="19" t="s">
        <v>288</v>
      </c>
      <c r="G107" s="19" t="s">
        <v>13</v>
      </c>
      <c r="H107" s="19" t="s">
        <v>289</v>
      </c>
      <c r="I107" s="19" t="s">
        <v>26</v>
      </c>
      <c r="J107" s="109" t="s">
        <v>277</v>
      </c>
      <c r="K107" s="91" t="s">
        <v>136</v>
      </c>
      <c r="L107" s="22">
        <v>100</v>
      </c>
      <c r="M107" s="22">
        <v>100</v>
      </c>
      <c r="N107" s="22">
        <v>100</v>
      </c>
      <c r="O107" s="22">
        <v>100</v>
      </c>
      <c r="P107" s="18">
        <v>13.33</v>
      </c>
      <c r="Q107" s="18">
        <v>24</v>
      </c>
      <c r="R107" s="18">
        <v>10</v>
      </c>
      <c r="S107" s="18">
        <v>10</v>
      </c>
      <c r="T107" s="69">
        <v>10</v>
      </c>
    </row>
    <row r="108" spans="1:20" s="1" customFormat="1" ht="117" customHeight="1" x14ac:dyDescent="0.2">
      <c r="A108" s="48">
        <f t="shared" si="31"/>
        <v>101</v>
      </c>
      <c r="B108" s="89" t="s">
        <v>38</v>
      </c>
      <c r="C108" s="19" t="s">
        <v>7</v>
      </c>
      <c r="D108" s="19" t="s">
        <v>32</v>
      </c>
      <c r="E108" s="19" t="s">
        <v>199</v>
      </c>
      <c r="F108" s="19" t="s">
        <v>288</v>
      </c>
      <c r="G108" s="19" t="s">
        <v>13</v>
      </c>
      <c r="H108" s="19" t="s">
        <v>289</v>
      </c>
      <c r="I108" s="19" t="s">
        <v>26</v>
      </c>
      <c r="J108" s="109" t="s">
        <v>277</v>
      </c>
      <c r="K108" s="91" t="s">
        <v>291</v>
      </c>
      <c r="L108" s="22">
        <v>100</v>
      </c>
      <c r="M108" s="22">
        <v>100</v>
      </c>
      <c r="N108" s="22">
        <v>100</v>
      </c>
      <c r="O108" s="22">
        <v>100</v>
      </c>
      <c r="P108" s="18">
        <v>9.4600000000000009</v>
      </c>
      <c r="Q108" s="18">
        <v>12</v>
      </c>
      <c r="R108" s="18"/>
      <c r="S108" s="18"/>
      <c r="T108" s="69"/>
    </row>
    <row r="109" spans="1:20" s="1" customFormat="1" ht="123" customHeight="1" x14ac:dyDescent="0.2">
      <c r="A109" s="48">
        <f t="shared" si="31"/>
        <v>102</v>
      </c>
      <c r="B109" s="89" t="s">
        <v>144</v>
      </c>
      <c r="C109" s="19" t="s">
        <v>7</v>
      </c>
      <c r="D109" s="19" t="s">
        <v>32</v>
      </c>
      <c r="E109" s="19" t="s">
        <v>199</v>
      </c>
      <c r="F109" s="19" t="s">
        <v>288</v>
      </c>
      <c r="G109" s="19" t="s">
        <v>13</v>
      </c>
      <c r="H109" s="19" t="s">
        <v>289</v>
      </c>
      <c r="I109" s="19" t="s">
        <v>26</v>
      </c>
      <c r="J109" s="90" t="s">
        <v>277</v>
      </c>
      <c r="K109" s="91" t="s">
        <v>292</v>
      </c>
      <c r="L109" s="22">
        <v>100</v>
      </c>
      <c r="M109" s="22">
        <v>100</v>
      </c>
      <c r="N109" s="22">
        <v>100</v>
      </c>
      <c r="O109" s="22">
        <v>100</v>
      </c>
      <c r="P109" s="18">
        <v>76.92</v>
      </c>
      <c r="Q109" s="18">
        <v>90</v>
      </c>
      <c r="R109" s="18">
        <v>20</v>
      </c>
      <c r="S109" s="18">
        <v>20</v>
      </c>
      <c r="T109" s="69">
        <v>20</v>
      </c>
    </row>
    <row r="110" spans="1:20" s="1" customFormat="1" ht="68.45" customHeight="1" x14ac:dyDescent="0.2">
      <c r="A110" s="48">
        <f t="shared" si="31"/>
        <v>103</v>
      </c>
      <c r="B110" s="89" t="s">
        <v>38</v>
      </c>
      <c r="C110" s="19" t="s">
        <v>7</v>
      </c>
      <c r="D110" s="19" t="s">
        <v>32</v>
      </c>
      <c r="E110" s="19" t="s">
        <v>199</v>
      </c>
      <c r="F110" s="19" t="s">
        <v>293</v>
      </c>
      <c r="G110" s="19" t="s">
        <v>13</v>
      </c>
      <c r="H110" s="19" t="s">
        <v>12</v>
      </c>
      <c r="I110" s="19" t="s">
        <v>26</v>
      </c>
      <c r="J110" s="88" t="s">
        <v>278</v>
      </c>
      <c r="K110" s="111" t="s">
        <v>133</v>
      </c>
      <c r="L110" s="22">
        <v>50</v>
      </c>
      <c r="M110" s="22">
        <v>50</v>
      </c>
      <c r="N110" s="22">
        <v>50</v>
      </c>
      <c r="O110" s="22">
        <v>50</v>
      </c>
      <c r="P110" s="18">
        <v>1.05</v>
      </c>
      <c r="Q110" s="18">
        <v>4</v>
      </c>
      <c r="R110" s="18">
        <v>1</v>
      </c>
      <c r="S110" s="18">
        <v>1</v>
      </c>
      <c r="T110" s="69">
        <v>1</v>
      </c>
    </row>
    <row r="111" spans="1:20" s="1" customFormat="1" ht="19.5" customHeight="1" x14ac:dyDescent="0.2">
      <c r="A111" s="48">
        <f t="shared" si="31"/>
        <v>104</v>
      </c>
      <c r="B111" s="19" t="s">
        <v>37</v>
      </c>
      <c r="C111" s="19" t="s">
        <v>7</v>
      </c>
      <c r="D111" s="19" t="s">
        <v>146</v>
      </c>
      <c r="E111" s="19" t="s">
        <v>11</v>
      </c>
      <c r="F111" s="19" t="s">
        <v>37</v>
      </c>
      <c r="G111" s="19" t="s">
        <v>11</v>
      </c>
      <c r="H111" s="19" t="s">
        <v>12</v>
      </c>
      <c r="I111" s="19" t="s">
        <v>37</v>
      </c>
      <c r="J111" s="20" t="s">
        <v>147</v>
      </c>
      <c r="K111" s="38"/>
      <c r="L111" s="24"/>
      <c r="M111" s="24"/>
      <c r="N111" s="24"/>
      <c r="O111" s="24"/>
      <c r="P111" s="15">
        <f>SUM(P112:P114)</f>
        <v>2994.26</v>
      </c>
      <c r="Q111" s="15">
        <f>SUM(Q112:Q114)</f>
        <v>0</v>
      </c>
      <c r="R111" s="15"/>
      <c r="S111" s="15"/>
      <c r="T111" s="61"/>
    </row>
    <row r="112" spans="1:20" s="1" customFormat="1" ht="29.25" customHeight="1" x14ac:dyDescent="0.2">
      <c r="A112" s="48">
        <f t="shared" si="31"/>
        <v>105</v>
      </c>
      <c r="B112" s="19" t="s">
        <v>74</v>
      </c>
      <c r="C112" s="19" t="s">
        <v>7</v>
      </c>
      <c r="D112" s="19" t="s">
        <v>146</v>
      </c>
      <c r="E112" s="19" t="s">
        <v>13</v>
      </c>
      <c r="F112" s="19" t="s">
        <v>20</v>
      </c>
      <c r="G112" s="19" t="s">
        <v>52</v>
      </c>
      <c r="H112" s="19" t="s">
        <v>12</v>
      </c>
      <c r="I112" s="19" t="s">
        <v>151</v>
      </c>
      <c r="J112" s="20" t="s">
        <v>185</v>
      </c>
      <c r="K112" s="38" t="s">
        <v>135</v>
      </c>
      <c r="L112" s="24">
        <v>100</v>
      </c>
      <c r="M112" s="24">
        <v>100</v>
      </c>
      <c r="N112" s="24">
        <v>100</v>
      </c>
      <c r="O112" s="24">
        <v>100</v>
      </c>
      <c r="P112" s="15">
        <v>2994.26</v>
      </c>
      <c r="Q112" s="15">
        <v>0</v>
      </c>
      <c r="R112" s="15"/>
      <c r="S112" s="15"/>
      <c r="T112" s="61"/>
    </row>
    <row r="113" spans="1:20" s="1" customFormat="1" ht="20.25" customHeight="1" x14ac:dyDescent="0.2">
      <c r="A113" s="48">
        <f t="shared" si="31"/>
        <v>106</v>
      </c>
      <c r="B113" s="19" t="s">
        <v>150</v>
      </c>
      <c r="C113" s="19" t="s">
        <v>7</v>
      </c>
      <c r="D113" s="19" t="s">
        <v>146</v>
      </c>
      <c r="E113" s="19" t="s">
        <v>28</v>
      </c>
      <c r="F113" s="19" t="s">
        <v>20</v>
      </c>
      <c r="G113" s="19" t="s">
        <v>52</v>
      </c>
      <c r="H113" s="19" t="s">
        <v>12</v>
      </c>
      <c r="I113" s="19" t="s">
        <v>151</v>
      </c>
      <c r="J113" s="37" t="s">
        <v>149</v>
      </c>
      <c r="K113" s="38" t="s">
        <v>148</v>
      </c>
      <c r="L113" s="24">
        <v>100</v>
      </c>
      <c r="M113" s="24">
        <v>100</v>
      </c>
      <c r="N113" s="24">
        <v>100</v>
      </c>
      <c r="O113" s="24">
        <v>100</v>
      </c>
      <c r="P113" s="15">
        <v>0</v>
      </c>
      <c r="Q113" s="15">
        <v>0</v>
      </c>
      <c r="R113" s="15"/>
      <c r="S113" s="15"/>
      <c r="T113" s="61"/>
    </row>
    <row r="114" spans="1:20" s="1" customFormat="1" ht="20.25" customHeight="1" x14ac:dyDescent="0.2">
      <c r="A114" s="48">
        <f t="shared" si="31"/>
        <v>107</v>
      </c>
      <c r="B114" s="19" t="s">
        <v>74</v>
      </c>
      <c r="C114" s="19" t="s">
        <v>7</v>
      </c>
      <c r="D114" s="19" t="s">
        <v>146</v>
      </c>
      <c r="E114" s="19" t="s">
        <v>28</v>
      </c>
      <c r="F114" s="19" t="s">
        <v>20</v>
      </c>
      <c r="G114" s="19" t="s">
        <v>52</v>
      </c>
      <c r="H114" s="19" t="s">
        <v>12</v>
      </c>
      <c r="I114" s="19" t="s">
        <v>151</v>
      </c>
      <c r="J114" s="37" t="s">
        <v>149</v>
      </c>
      <c r="K114" s="38" t="s">
        <v>135</v>
      </c>
      <c r="L114" s="24">
        <v>100</v>
      </c>
      <c r="M114" s="24">
        <v>100</v>
      </c>
      <c r="N114" s="24">
        <v>100</v>
      </c>
      <c r="O114" s="24">
        <v>100</v>
      </c>
      <c r="P114" s="15">
        <v>0</v>
      </c>
      <c r="Q114" s="15">
        <v>0</v>
      </c>
      <c r="R114" s="15"/>
      <c r="S114" s="15"/>
      <c r="T114" s="61"/>
    </row>
    <row r="115" spans="1:20" s="1" customFormat="1" ht="21" customHeight="1" x14ac:dyDescent="0.2">
      <c r="A115" s="48">
        <f t="shared" si="31"/>
        <v>108</v>
      </c>
      <c r="B115" s="78" t="s">
        <v>73</v>
      </c>
      <c r="C115" s="74" t="s">
        <v>33</v>
      </c>
      <c r="D115" s="74" t="s">
        <v>11</v>
      </c>
      <c r="E115" s="74" t="s">
        <v>11</v>
      </c>
      <c r="F115" s="74" t="s">
        <v>37</v>
      </c>
      <c r="G115" s="74" t="s">
        <v>11</v>
      </c>
      <c r="H115" s="74" t="s">
        <v>12</v>
      </c>
      <c r="I115" s="74" t="s">
        <v>37</v>
      </c>
      <c r="J115" s="79" t="s">
        <v>49</v>
      </c>
      <c r="K115" s="80"/>
      <c r="L115" s="81"/>
      <c r="M115" s="81"/>
      <c r="N115" s="81"/>
      <c r="O115" s="81"/>
      <c r="P115" s="77">
        <f>P116+P196+P193+P189+P191</f>
        <v>773462.64000000013</v>
      </c>
      <c r="Q115" s="77">
        <f>Q116+Q196+Q193+Q189+Q191</f>
        <v>1194704.9800000002</v>
      </c>
      <c r="R115" s="77">
        <f>R116+R196+R193+R189</f>
        <v>1084619.8</v>
      </c>
      <c r="S115" s="77">
        <f>S116+S196+S193+S189</f>
        <v>928705.59999999986</v>
      </c>
      <c r="T115" s="114">
        <f>T116+T196+T193+T189</f>
        <v>878284.7</v>
      </c>
    </row>
    <row r="116" spans="1:20" s="1" customFormat="1" ht="47.25" customHeight="1" x14ac:dyDescent="0.2">
      <c r="A116" s="48">
        <f t="shared" si="31"/>
        <v>109</v>
      </c>
      <c r="B116" s="78" t="s">
        <v>73</v>
      </c>
      <c r="C116" s="78" t="s">
        <v>33</v>
      </c>
      <c r="D116" s="78" t="s">
        <v>17</v>
      </c>
      <c r="E116" s="78" t="s">
        <v>11</v>
      </c>
      <c r="F116" s="78" t="s">
        <v>37</v>
      </c>
      <c r="G116" s="78" t="s">
        <v>11</v>
      </c>
      <c r="H116" s="78" t="s">
        <v>12</v>
      </c>
      <c r="I116" s="78" t="s">
        <v>37</v>
      </c>
      <c r="J116" s="79" t="s">
        <v>92</v>
      </c>
      <c r="K116" s="80"/>
      <c r="L116" s="81"/>
      <c r="M116" s="81"/>
      <c r="N116" s="81"/>
      <c r="O116" s="81"/>
      <c r="P116" s="82">
        <f>SUM(P117+P161+P121+P182+P187)</f>
        <v>770012.65000000014</v>
      </c>
      <c r="Q116" s="82">
        <f>SUM(Q117+Q161+Q121+Q182+Q187)</f>
        <v>1191053.7900000003</v>
      </c>
      <c r="R116" s="82">
        <f>SUM(R117+R161+R121+R182+R187)</f>
        <v>1084619.8</v>
      </c>
      <c r="S116" s="82">
        <f>SUM(S117+S161+S121+S182+S187)</f>
        <v>928705.59999999986</v>
      </c>
      <c r="T116" s="115">
        <f>SUM(T117+T161+T121+T182+T187)</f>
        <v>878284.7</v>
      </c>
    </row>
    <row r="117" spans="1:20" s="1" customFormat="1" ht="31.5" customHeight="1" x14ac:dyDescent="0.2">
      <c r="A117" s="48">
        <f t="shared" si="31"/>
        <v>110</v>
      </c>
      <c r="B117" s="19" t="s">
        <v>73</v>
      </c>
      <c r="C117" s="19" t="s">
        <v>33</v>
      </c>
      <c r="D117" s="19" t="s">
        <v>17</v>
      </c>
      <c r="E117" s="19" t="s">
        <v>199</v>
      </c>
      <c r="F117" s="19" t="s">
        <v>37</v>
      </c>
      <c r="G117" s="19" t="s">
        <v>11</v>
      </c>
      <c r="H117" s="19" t="s">
        <v>12</v>
      </c>
      <c r="I117" s="19" t="s">
        <v>112</v>
      </c>
      <c r="J117" s="20" t="s">
        <v>50</v>
      </c>
      <c r="K117" s="33"/>
      <c r="L117" s="22"/>
      <c r="M117" s="22"/>
      <c r="N117" s="22"/>
      <c r="O117" s="22"/>
      <c r="P117" s="42">
        <f>SUM(P118:P120)</f>
        <v>185164.9</v>
      </c>
      <c r="Q117" s="42">
        <f>SUM(Q118:Q120)</f>
        <v>244777.2</v>
      </c>
      <c r="R117" s="42">
        <f>SUM(R118:R120)</f>
        <v>263366.30000000005</v>
      </c>
      <c r="S117" s="42">
        <f t="shared" ref="S117:T117" si="38">SUM(S118:S120)</f>
        <v>226221.1</v>
      </c>
      <c r="T117" s="116">
        <f t="shared" si="38"/>
        <v>226221.1</v>
      </c>
    </row>
    <row r="118" spans="1:20" s="1" customFormat="1" ht="48.75" customHeight="1" x14ac:dyDescent="0.2">
      <c r="A118" s="48">
        <f t="shared" si="31"/>
        <v>111</v>
      </c>
      <c r="B118" s="19" t="s">
        <v>73</v>
      </c>
      <c r="C118" s="19" t="s">
        <v>33</v>
      </c>
      <c r="D118" s="19" t="s">
        <v>17</v>
      </c>
      <c r="E118" s="19" t="s">
        <v>179</v>
      </c>
      <c r="F118" s="19" t="s">
        <v>67</v>
      </c>
      <c r="G118" s="19" t="s">
        <v>52</v>
      </c>
      <c r="H118" s="19" t="s">
        <v>12</v>
      </c>
      <c r="I118" s="19" t="s">
        <v>112</v>
      </c>
      <c r="J118" s="88" t="s">
        <v>238</v>
      </c>
      <c r="K118" s="33" t="s">
        <v>160</v>
      </c>
      <c r="L118" s="24">
        <v>100</v>
      </c>
      <c r="M118" s="24">
        <v>100</v>
      </c>
      <c r="N118" s="24">
        <v>100</v>
      </c>
      <c r="O118" s="24">
        <v>100</v>
      </c>
      <c r="P118" s="42">
        <v>141842.29999999999</v>
      </c>
      <c r="Q118" s="42">
        <v>141842.29999999999</v>
      </c>
      <c r="R118" s="94">
        <v>185726.2</v>
      </c>
      <c r="S118" s="94">
        <v>148581</v>
      </c>
      <c r="T118" s="117">
        <v>148581</v>
      </c>
    </row>
    <row r="119" spans="1:20" s="1" customFormat="1" ht="42" customHeight="1" x14ac:dyDescent="0.2">
      <c r="A119" s="48">
        <f t="shared" si="31"/>
        <v>112</v>
      </c>
      <c r="B119" s="19" t="s">
        <v>73</v>
      </c>
      <c r="C119" s="27" t="s">
        <v>33</v>
      </c>
      <c r="D119" s="27" t="s">
        <v>17</v>
      </c>
      <c r="E119" s="27" t="s">
        <v>179</v>
      </c>
      <c r="F119" s="27" t="s">
        <v>180</v>
      </c>
      <c r="G119" s="27" t="s">
        <v>52</v>
      </c>
      <c r="H119" s="27" t="s">
        <v>12</v>
      </c>
      <c r="I119" s="19" t="s">
        <v>112</v>
      </c>
      <c r="J119" s="20" t="s">
        <v>110</v>
      </c>
      <c r="K119" s="33" t="s">
        <v>160</v>
      </c>
      <c r="L119" s="24">
        <v>100</v>
      </c>
      <c r="M119" s="24">
        <v>100</v>
      </c>
      <c r="N119" s="24">
        <v>100</v>
      </c>
      <c r="O119" s="24">
        <v>100</v>
      </c>
      <c r="P119" s="42">
        <v>22280.6</v>
      </c>
      <c r="Q119" s="42">
        <v>22280.6</v>
      </c>
      <c r="R119" s="95">
        <v>6143</v>
      </c>
      <c r="S119" s="95">
        <v>6143</v>
      </c>
      <c r="T119" s="118">
        <v>6143</v>
      </c>
    </row>
    <row r="120" spans="1:20" s="1" customFormat="1" ht="42" customHeight="1" x14ac:dyDescent="0.2">
      <c r="A120" s="48">
        <f t="shared" si="31"/>
        <v>113</v>
      </c>
      <c r="B120" s="19" t="s">
        <v>73</v>
      </c>
      <c r="C120" s="27" t="s">
        <v>33</v>
      </c>
      <c r="D120" s="27" t="s">
        <v>17</v>
      </c>
      <c r="E120" s="27" t="s">
        <v>176</v>
      </c>
      <c r="F120" s="27" t="s">
        <v>68</v>
      </c>
      <c r="G120" s="27" t="s">
        <v>52</v>
      </c>
      <c r="H120" s="27" t="s">
        <v>12</v>
      </c>
      <c r="I120" s="19" t="s">
        <v>112</v>
      </c>
      <c r="J120" s="66" t="s">
        <v>321</v>
      </c>
      <c r="K120" s="33" t="s">
        <v>160</v>
      </c>
      <c r="L120" s="24">
        <v>100</v>
      </c>
      <c r="M120" s="24">
        <v>100</v>
      </c>
      <c r="N120" s="24">
        <v>100</v>
      </c>
      <c r="O120" s="24">
        <v>100</v>
      </c>
      <c r="P120" s="42">
        <v>21042</v>
      </c>
      <c r="Q120" s="42">
        <v>80654.3</v>
      </c>
      <c r="R120" s="96">
        <v>71497.100000000006</v>
      </c>
      <c r="S120" s="96">
        <v>71497.100000000006</v>
      </c>
      <c r="T120" s="119">
        <v>71497.100000000006</v>
      </c>
    </row>
    <row r="121" spans="1:20" s="1" customFormat="1" ht="31.5" customHeight="1" x14ac:dyDescent="0.2">
      <c r="A121" s="48">
        <f t="shared" si="31"/>
        <v>114</v>
      </c>
      <c r="B121" s="19" t="s">
        <v>73</v>
      </c>
      <c r="C121" s="27" t="s">
        <v>33</v>
      </c>
      <c r="D121" s="27" t="s">
        <v>17</v>
      </c>
      <c r="E121" s="27" t="s">
        <v>182</v>
      </c>
      <c r="F121" s="27" t="s">
        <v>37</v>
      </c>
      <c r="G121" s="27" t="s">
        <v>11</v>
      </c>
      <c r="H121" s="27" t="s">
        <v>12</v>
      </c>
      <c r="I121" s="19" t="s">
        <v>112</v>
      </c>
      <c r="J121" s="20" t="s">
        <v>71</v>
      </c>
      <c r="K121" s="33" t="s">
        <v>160</v>
      </c>
      <c r="L121" s="24">
        <v>100</v>
      </c>
      <c r="M121" s="24">
        <v>100</v>
      </c>
      <c r="N121" s="24">
        <v>100</v>
      </c>
      <c r="O121" s="24">
        <v>100</v>
      </c>
      <c r="P121" s="15">
        <f>SUM(P122:P160)</f>
        <v>112226.53</v>
      </c>
      <c r="Q121" s="15">
        <f>SUM(Q122:Q160)</f>
        <v>302864.14</v>
      </c>
      <c r="R121" s="15">
        <f>SUM(R122:R160)</f>
        <v>203700.4</v>
      </c>
      <c r="S121" s="15">
        <f t="shared" ref="S121:T121" si="39">SUM(S122:S160)</f>
        <v>81652.299999999988</v>
      </c>
      <c r="T121" s="70">
        <f t="shared" si="39"/>
        <v>36219.700000000004</v>
      </c>
    </row>
    <row r="122" spans="1:20" s="1" customFormat="1" ht="109.15" customHeight="1" x14ac:dyDescent="0.2">
      <c r="A122" s="48">
        <f t="shared" si="31"/>
        <v>115</v>
      </c>
      <c r="B122" s="19" t="s">
        <v>73</v>
      </c>
      <c r="C122" s="27" t="s">
        <v>33</v>
      </c>
      <c r="D122" s="27" t="s">
        <v>17</v>
      </c>
      <c r="E122" s="27" t="s">
        <v>182</v>
      </c>
      <c r="F122" s="27" t="s">
        <v>208</v>
      </c>
      <c r="G122" s="27" t="s">
        <v>52</v>
      </c>
      <c r="H122" s="27" t="s">
        <v>12</v>
      </c>
      <c r="I122" s="19" t="s">
        <v>112</v>
      </c>
      <c r="J122" s="66" t="s">
        <v>210</v>
      </c>
      <c r="K122" s="33" t="s">
        <v>160</v>
      </c>
      <c r="L122" s="24">
        <v>100</v>
      </c>
      <c r="M122" s="24">
        <v>100</v>
      </c>
      <c r="N122" s="24">
        <v>100</v>
      </c>
      <c r="O122" s="24">
        <v>100</v>
      </c>
      <c r="P122" s="15">
        <v>25459.66</v>
      </c>
      <c r="Q122" s="15">
        <v>64339.14</v>
      </c>
      <c r="R122" s="93"/>
      <c r="S122" s="93"/>
      <c r="T122" s="120"/>
    </row>
    <row r="123" spans="1:20" s="1" customFormat="1" ht="90.6" customHeight="1" x14ac:dyDescent="0.2">
      <c r="A123" s="48">
        <f t="shared" si="31"/>
        <v>116</v>
      </c>
      <c r="B123" s="19" t="s">
        <v>73</v>
      </c>
      <c r="C123" s="27" t="s">
        <v>33</v>
      </c>
      <c r="D123" s="27" t="s">
        <v>17</v>
      </c>
      <c r="E123" s="27" t="s">
        <v>182</v>
      </c>
      <c r="F123" s="27" t="s">
        <v>209</v>
      </c>
      <c r="G123" s="27" t="s">
        <v>52</v>
      </c>
      <c r="H123" s="27" t="s">
        <v>12</v>
      </c>
      <c r="I123" s="19" t="s">
        <v>112</v>
      </c>
      <c r="J123" s="66" t="s">
        <v>211</v>
      </c>
      <c r="K123" s="33" t="s">
        <v>160</v>
      </c>
      <c r="L123" s="24">
        <v>100</v>
      </c>
      <c r="M123" s="24">
        <v>100</v>
      </c>
      <c r="N123" s="24">
        <v>100</v>
      </c>
      <c r="O123" s="24">
        <v>100</v>
      </c>
      <c r="P123" s="15">
        <v>6485.18</v>
      </c>
      <c r="Q123" s="15">
        <v>28078.27</v>
      </c>
      <c r="R123" s="93"/>
      <c r="S123" s="93"/>
      <c r="T123" s="120"/>
    </row>
    <row r="124" spans="1:20" s="1" customFormat="1" ht="60" customHeight="1" x14ac:dyDescent="0.2">
      <c r="A124" s="48">
        <f t="shared" si="31"/>
        <v>117</v>
      </c>
      <c r="B124" s="19" t="s">
        <v>73</v>
      </c>
      <c r="C124" s="27" t="s">
        <v>33</v>
      </c>
      <c r="D124" s="27" t="s">
        <v>17</v>
      </c>
      <c r="E124" s="27" t="s">
        <v>55</v>
      </c>
      <c r="F124" s="27" t="s">
        <v>239</v>
      </c>
      <c r="G124" s="27" t="s">
        <v>52</v>
      </c>
      <c r="H124" s="27" t="s">
        <v>12</v>
      </c>
      <c r="I124" s="19" t="s">
        <v>112</v>
      </c>
      <c r="J124" s="88" t="s">
        <v>240</v>
      </c>
      <c r="K124" s="33" t="s">
        <v>160</v>
      </c>
      <c r="L124" s="24">
        <v>100</v>
      </c>
      <c r="M124" s="24">
        <v>100</v>
      </c>
      <c r="N124" s="24">
        <v>100</v>
      </c>
      <c r="O124" s="24">
        <v>100</v>
      </c>
      <c r="P124" s="15">
        <v>2490.96</v>
      </c>
      <c r="Q124" s="15">
        <v>2714.2</v>
      </c>
      <c r="R124" s="128">
        <v>2181.9</v>
      </c>
      <c r="S124" s="128">
        <v>4890.6000000000004</v>
      </c>
      <c r="T124" s="129">
        <v>78.599999999999994</v>
      </c>
    </row>
    <row r="125" spans="1:20" s="1" customFormat="1" ht="64.900000000000006" customHeight="1" x14ac:dyDescent="0.2">
      <c r="A125" s="48">
        <f t="shared" si="31"/>
        <v>118</v>
      </c>
      <c r="B125" s="19" t="s">
        <v>73</v>
      </c>
      <c r="C125" s="27" t="s">
        <v>33</v>
      </c>
      <c r="D125" s="27" t="s">
        <v>17</v>
      </c>
      <c r="E125" s="27" t="s">
        <v>55</v>
      </c>
      <c r="F125" s="27" t="s">
        <v>241</v>
      </c>
      <c r="G125" s="27" t="s">
        <v>52</v>
      </c>
      <c r="H125" s="27" t="s">
        <v>12</v>
      </c>
      <c r="I125" s="19" t="s">
        <v>112</v>
      </c>
      <c r="J125" s="88" t="s">
        <v>242</v>
      </c>
      <c r="K125" s="33" t="s">
        <v>160</v>
      </c>
      <c r="L125" s="24">
        <v>100</v>
      </c>
      <c r="M125" s="24">
        <v>100</v>
      </c>
      <c r="N125" s="24">
        <v>100</v>
      </c>
      <c r="O125" s="24">
        <v>100</v>
      </c>
      <c r="P125" s="15">
        <v>1530.62</v>
      </c>
      <c r="Q125" s="15">
        <v>1530.62</v>
      </c>
      <c r="R125" s="15"/>
      <c r="S125" s="15"/>
      <c r="T125" s="62"/>
    </row>
    <row r="126" spans="1:20" s="1" customFormat="1" ht="61.9" customHeight="1" x14ac:dyDescent="0.2">
      <c r="A126" s="48">
        <f t="shared" si="31"/>
        <v>119</v>
      </c>
      <c r="B126" s="19" t="s">
        <v>73</v>
      </c>
      <c r="C126" s="27" t="s">
        <v>33</v>
      </c>
      <c r="D126" s="27" t="s">
        <v>17</v>
      </c>
      <c r="E126" s="27" t="s">
        <v>55</v>
      </c>
      <c r="F126" s="27" t="s">
        <v>243</v>
      </c>
      <c r="G126" s="27" t="s">
        <v>52</v>
      </c>
      <c r="H126" s="27" t="s">
        <v>12</v>
      </c>
      <c r="I126" s="19" t="s">
        <v>112</v>
      </c>
      <c r="J126" s="88" t="s">
        <v>244</v>
      </c>
      <c r="K126" s="33" t="s">
        <v>160</v>
      </c>
      <c r="L126" s="24">
        <v>100</v>
      </c>
      <c r="M126" s="24">
        <v>100</v>
      </c>
      <c r="N126" s="24">
        <v>100</v>
      </c>
      <c r="O126" s="24">
        <v>100</v>
      </c>
      <c r="P126" s="15">
        <v>14072.29</v>
      </c>
      <c r="Q126" s="15">
        <v>33084</v>
      </c>
      <c r="R126" s="128">
        <v>32625.7</v>
      </c>
      <c r="S126" s="15">
        <v>31704.1</v>
      </c>
      <c r="T126" s="62">
        <v>9216.2999999999993</v>
      </c>
    </row>
    <row r="127" spans="1:20" s="1" customFormat="1" ht="87.6" customHeight="1" x14ac:dyDescent="0.2">
      <c r="A127" s="48">
        <f t="shared" si="31"/>
        <v>120</v>
      </c>
      <c r="B127" s="19" t="s">
        <v>73</v>
      </c>
      <c r="C127" s="27" t="s">
        <v>33</v>
      </c>
      <c r="D127" s="27" t="s">
        <v>17</v>
      </c>
      <c r="E127" s="27" t="s">
        <v>55</v>
      </c>
      <c r="F127" s="27" t="s">
        <v>212</v>
      </c>
      <c r="G127" s="27" t="s">
        <v>52</v>
      </c>
      <c r="H127" s="27" t="s">
        <v>12</v>
      </c>
      <c r="I127" s="19" t="s">
        <v>112</v>
      </c>
      <c r="J127" s="66" t="s">
        <v>213</v>
      </c>
      <c r="K127" s="33" t="s">
        <v>160</v>
      </c>
      <c r="L127" s="24">
        <v>100</v>
      </c>
      <c r="M127" s="24">
        <v>100</v>
      </c>
      <c r="N127" s="24">
        <v>100</v>
      </c>
      <c r="O127" s="24">
        <v>100</v>
      </c>
      <c r="P127" s="15">
        <v>1927.4</v>
      </c>
      <c r="Q127" s="15">
        <v>1927.4</v>
      </c>
      <c r="R127" s="15"/>
      <c r="S127" s="15"/>
      <c r="T127" s="62"/>
    </row>
    <row r="128" spans="1:20" s="1" customFormat="1" ht="66" customHeight="1" x14ac:dyDescent="0.2">
      <c r="A128" s="48">
        <f t="shared" si="31"/>
        <v>121</v>
      </c>
      <c r="B128" s="19" t="s">
        <v>73</v>
      </c>
      <c r="C128" s="27" t="s">
        <v>33</v>
      </c>
      <c r="D128" s="27" t="s">
        <v>17</v>
      </c>
      <c r="E128" s="27" t="s">
        <v>55</v>
      </c>
      <c r="F128" s="27" t="s">
        <v>201</v>
      </c>
      <c r="G128" s="27" t="s">
        <v>52</v>
      </c>
      <c r="H128" s="27" t="s">
        <v>12</v>
      </c>
      <c r="I128" s="19" t="s">
        <v>112</v>
      </c>
      <c r="J128" s="50" t="s">
        <v>202</v>
      </c>
      <c r="K128" s="33" t="s">
        <v>160</v>
      </c>
      <c r="L128" s="24">
        <v>100</v>
      </c>
      <c r="M128" s="24">
        <v>100</v>
      </c>
      <c r="N128" s="24">
        <v>100</v>
      </c>
      <c r="O128" s="24">
        <v>100</v>
      </c>
      <c r="P128" s="15">
        <v>1210.3900000000001</v>
      </c>
      <c r="Q128" s="15">
        <v>1210.3900000000001</v>
      </c>
      <c r="R128" s="15"/>
      <c r="S128" s="15"/>
      <c r="T128" s="62"/>
    </row>
    <row r="129" spans="1:20" s="1" customFormat="1" ht="30.6" customHeight="1" x14ac:dyDescent="0.2">
      <c r="A129" s="48">
        <f t="shared" si="31"/>
        <v>122</v>
      </c>
      <c r="B129" s="19" t="s">
        <v>73</v>
      </c>
      <c r="C129" s="27" t="s">
        <v>33</v>
      </c>
      <c r="D129" s="27" t="s">
        <v>17</v>
      </c>
      <c r="E129" s="27" t="s">
        <v>55</v>
      </c>
      <c r="F129" s="27" t="s">
        <v>381</v>
      </c>
      <c r="G129" s="27" t="s">
        <v>52</v>
      </c>
      <c r="H129" s="27" t="s">
        <v>12</v>
      </c>
      <c r="I129" s="19" t="s">
        <v>112</v>
      </c>
      <c r="J129" s="144" t="s">
        <v>382</v>
      </c>
      <c r="K129" s="33" t="s">
        <v>160</v>
      </c>
      <c r="L129" s="24">
        <v>100</v>
      </c>
      <c r="M129" s="24">
        <v>100</v>
      </c>
      <c r="N129" s="24">
        <v>100</v>
      </c>
      <c r="O129" s="24">
        <v>100</v>
      </c>
      <c r="P129" s="15"/>
      <c r="Q129" s="15"/>
      <c r="R129" s="15">
        <v>4264.1000000000004</v>
      </c>
      <c r="S129" s="15"/>
      <c r="T129" s="62"/>
    </row>
    <row r="130" spans="1:20" s="1" customFormat="1" ht="49.5" customHeight="1" x14ac:dyDescent="0.2">
      <c r="A130" s="48">
        <f t="shared" si="31"/>
        <v>123</v>
      </c>
      <c r="B130" s="19" t="s">
        <v>73</v>
      </c>
      <c r="C130" s="27" t="s">
        <v>33</v>
      </c>
      <c r="D130" s="27" t="s">
        <v>17</v>
      </c>
      <c r="E130" s="27" t="s">
        <v>55</v>
      </c>
      <c r="F130" s="27" t="s">
        <v>186</v>
      </c>
      <c r="G130" s="27" t="s">
        <v>52</v>
      </c>
      <c r="H130" s="27" t="s">
        <v>12</v>
      </c>
      <c r="I130" s="19" t="s">
        <v>112</v>
      </c>
      <c r="J130" s="43" t="s">
        <v>187</v>
      </c>
      <c r="K130" s="33" t="s">
        <v>160</v>
      </c>
      <c r="L130" s="24">
        <v>100</v>
      </c>
      <c r="M130" s="24">
        <v>100</v>
      </c>
      <c r="N130" s="24">
        <v>100</v>
      </c>
      <c r="O130" s="24">
        <v>100</v>
      </c>
      <c r="P130" s="15">
        <v>18686.05</v>
      </c>
      <c r="Q130" s="15">
        <v>19364.099999999999</v>
      </c>
      <c r="R130" s="130">
        <v>18991.8</v>
      </c>
      <c r="S130" s="130">
        <v>19087.2</v>
      </c>
      <c r="T130" s="131">
        <v>954.4</v>
      </c>
    </row>
    <row r="131" spans="1:20" s="1" customFormat="1" ht="81.599999999999994" customHeight="1" x14ac:dyDescent="0.2">
      <c r="A131" s="48">
        <f t="shared" si="31"/>
        <v>124</v>
      </c>
      <c r="B131" s="19" t="s">
        <v>73</v>
      </c>
      <c r="C131" s="27" t="s">
        <v>33</v>
      </c>
      <c r="D131" s="27" t="s">
        <v>17</v>
      </c>
      <c r="E131" s="27" t="s">
        <v>181</v>
      </c>
      <c r="F131" s="27" t="s">
        <v>68</v>
      </c>
      <c r="G131" s="27" t="s">
        <v>52</v>
      </c>
      <c r="H131" s="27" t="s">
        <v>245</v>
      </c>
      <c r="I131" s="19" t="s">
        <v>112</v>
      </c>
      <c r="J131" s="109" t="s">
        <v>246</v>
      </c>
      <c r="K131" s="33" t="s">
        <v>160</v>
      </c>
      <c r="L131" s="24">
        <v>100</v>
      </c>
      <c r="M131" s="24">
        <v>100</v>
      </c>
      <c r="N131" s="24">
        <v>100</v>
      </c>
      <c r="O131" s="24">
        <v>100</v>
      </c>
      <c r="P131" s="15">
        <v>320.08999999999997</v>
      </c>
      <c r="Q131" s="15">
        <v>321.7</v>
      </c>
      <c r="R131" s="132">
        <v>321.7</v>
      </c>
      <c r="S131" s="132">
        <v>321.7</v>
      </c>
      <c r="T131" s="133">
        <v>321.7</v>
      </c>
    </row>
    <row r="132" spans="1:20" s="1" customFormat="1" ht="85.15" customHeight="1" x14ac:dyDescent="0.2">
      <c r="A132" s="48">
        <f t="shared" si="31"/>
        <v>125</v>
      </c>
      <c r="B132" s="19" t="s">
        <v>73</v>
      </c>
      <c r="C132" s="27" t="s">
        <v>33</v>
      </c>
      <c r="D132" s="27" t="s">
        <v>17</v>
      </c>
      <c r="E132" s="27" t="s">
        <v>181</v>
      </c>
      <c r="F132" s="27" t="s">
        <v>68</v>
      </c>
      <c r="G132" s="27" t="s">
        <v>52</v>
      </c>
      <c r="H132" s="27" t="s">
        <v>233</v>
      </c>
      <c r="I132" s="19" t="s">
        <v>112</v>
      </c>
      <c r="J132" s="145" t="s">
        <v>383</v>
      </c>
      <c r="K132" s="33" t="s">
        <v>160</v>
      </c>
      <c r="L132" s="24">
        <v>100</v>
      </c>
      <c r="M132" s="24">
        <v>100</v>
      </c>
      <c r="N132" s="24">
        <v>100</v>
      </c>
      <c r="O132" s="24">
        <v>100</v>
      </c>
      <c r="P132" s="15">
        <v>1200</v>
      </c>
      <c r="Q132" s="15">
        <v>1200</v>
      </c>
      <c r="R132" s="15">
        <v>1200</v>
      </c>
      <c r="S132" s="15"/>
      <c r="T132" s="62"/>
    </row>
    <row r="133" spans="1:20" s="1" customFormat="1" ht="85.15" customHeight="1" x14ac:dyDescent="0.2">
      <c r="A133" s="48">
        <f t="shared" si="31"/>
        <v>126</v>
      </c>
      <c r="B133" s="19" t="s">
        <v>73</v>
      </c>
      <c r="C133" s="27" t="s">
        <v>33</v>
      </c>
      <c r="D133" s="27" t="s">
        <v>17</v>
      </c>
      <c r="E133" s="27" t="s">
        <v>181</v>
      </c>
      <c r="F133" s="27" t="s">
        <v>68</v>
      </c>
      <c r="G133" s="27" t="s">
        <v>52</v>
      </c>
      <c r="H133" s="27" t="s">
        <v>338</v>
      </c>
      <c r="I133" s="19" t="s">
        <v>112</v>
      </c>
      <c r="J133" s="109" t="s">
        <v>339</v>
      </c>
      <c r="K133" s="33" t="s">
        <v>160</v>
      </c>
      <c r="L133" s="24">
        <v>100</v>
      </c>
      <c r="M133" s="24">
        <v>100</v>
      </c>
      <c r="N133" s="24">
        <v>100</v>
      </c>
      <c r="O133" s="24">
        <v>100</v>
      </c>
      <c r="P133" s="15">
        <v>2820.6</v>
      </c>
      <c r="Q133" s="15">
        <v>2820.42</v>
      </c>
      <c r="R133" s="15"/>
      <c r="S133" s="15"/>
      <c r="T133" s="62"/>
    </row>
    <row r="134" spans="1:20" s="1" customFormat="1" ht="82.9" customHeight="1" x14ac:dyDescent="0.2">
      <c r="A134" s="48">
        <f t="shared" si="31"/>
        <v>127</v>
      </c>
      <c r="B134" s="19" t="s">
        <v>73</v>
      </c>
      <c r="C134" s="27" t="s">
        <v>33</v>
      </c>
      <c r="D134" s="27" t="s">
        <v>17</v>
      </c>
      <c r="E134" s="27" t="s">
        <v>181</v>
      </c>
      <c r="F134" s="27" t="s">
        <v>68</v>
      </c>
      <c r="G134" s="27" t="s">
        <v>52</v>
      </c>
      <c r="H134" s="27" t="s">
        <v>159</v>
      </c>
      <c r="I134" s="19" t="s">
        <v>112</v>
      </c>
      <c r="J134" s="88" t="s">
        <v>247</v>
      </c>
      <c r="K134" s="33" t="s">
        <v>160</v>
      </c>
      <c r="L134" s="24">
        <v>100</v>
      </c>
      <c r="M134" s="24">
        <v>100</v>
      </c>
      <c r="N134" s="24">
        <v>100</v>
      </c>
      <c r="O134" s="24">
        <v>100</v>
      </c>
      <c r="P134" s="15">
        <v>1141.4000000000001</v>
      </c>
      <c r="Q134" s="15">
        <v>1141.4000000000001</v>
      </c>
      <c r="R134" s="15"/>
      <c r="S134" s="15"/>
      <c r="T134" s="62"/>
    </row>
    <row r="135" spans="1:20" s="1" customFormat="1" ht="181.15" customHeight="1" x14ac:dyDescent="0.2">
      <c r="A135" s="48">
        <f t="shared" si="31"/>
        <v>128</v>
      </c>
      <c r="B135" s="19" t="s">
        <v>73</v>
      </c>
      <c r="C135" s="27" t="s">
        <v>33</v>
      </c>
      <c r="D135" s="27" t="s">
        <v>17</v>
      </c>
      <c r="E135" s="27" t="s">
        <v>181</v>
      </c>
      <c r="F135" s="27" t="s">
        <v>68</v>
      </c>
      <c r="G135" s="27" t="s">
        <v>52</v>
      </c>
      <c r="H135" s="27" t="s">
        <v>153</v>
      </c>
      <c r="I135" s="19" t="s">
        <v>112</v>
      </c>
      <c r="J135" s="109" t="s">
        <v>248</v>
      </c>
      <c r="K135" s="33" t="s">
        <v>160</v>
      </c>
      <c r="L135" s="24">
        <v>100</v>
      </c>
      <c r="M135" s="24">
        <v>100</v>
      </c>
      <c r="N135" s="24">
        <v>100</v>
      </c>
      <c r="O135" s="24">
        <v>100</v>
      </c>
      <c r="P135" s="15">
        <v>343.83</v>
      </c>
      <c r="Q135" s="15">
        <v>344.44</v>
      </c>
      <c r="R135" s="130">
        <v>459.5</v>
      </c>
      <c r="S135" s="130">
        <v>459.5</v>
      </c>
      <c r="T135" s="130">
        <v>459.5</v>
      </c>
    </row>
    <row r="136" spans="1:20" s="1" customFormat="1" ht="85.15" customHeight="1" x14ac:dyDescent="0.2">
      <c r="A136" s="48">
        <f t="shared" si="31"/>
        <v>129</v>
      </c>
      <c r="B136" s="19" t="s">
        <v>73</v>
      </c>
      <c r="C136" s="27" t="s">
        <v>33</v>
      </c>
      <c r="D136" s="27" t="s">
        <v>17</v>
      </c>
      <c r="E136" s="27" t="s">
        <v>181</v>
      </c>
      <c r="F136" s="27" t="s">
        <v>68</v>
      </c>
      <c r="G136" s="27" t="s">
        <v>52</v>
      </c>
      <c r="H136" s="27" t="s">
        <v>154</v>
      </c>
      <c r="I136" s="19" t="s">
        <v>112</v>
      </c>
      <c r="J136" s="66" t="s">
        <v>249</v>
      </c>
      <c r="K136" s="33" t="s">
        <v>160</v>
      </c>
      <c r="L136" s="24">
        <v>100</v>
      </c>
      <c r="M136" s="24">
        <v>100</v>
      </c>
      <c r="N136" s="24">
        <v>100</v>
      </c>
      <c r="O136" s="24">
        <v>100</v>
      </c>
      <c r="P136" s="15">
        <v>338.34</v>
      </c>
      <c r="Q136" s="15">
        <v>338.34</v>
      </c>
      <c r="R136" s="15"/>
      <c r="S136" s="15"/>
      <c r="T136" s="62"/>
    </row>
    <row r="137" spans="1:20" s="1" customFormat="1" ht="126.6" customHeight="1" x14ac:dyDescent="0.2">
      <c r="A137" s="48">
        <f t="shared" si="31"/>
        <v>130</v>
      </c>
      <c r="B137" s="19" t="s">
        <v>73</v>
      </c>
      <c r="C137" s="27" t="s">
        <v>33</v>
      </c>
      <c r="D137" s="27" t="s">
        <v>17</v>
      </c>
      <c r="E137" s="27" t="s">
        <v>181</v>
      </c>
      <c r="F137" s="27" t="s">
        <v>68</v>
      </c>
      <c r="G137" s="27" t="s">
        <v>52</v>
      </c>
      <c r="H137" s="27" t="s">
        <v>340</v>
      </c>
      <c r="I137" s="19" t="s">
        <v>112</v>
      </c>
      <c r="J137" s="109" t="s">
        <v>341</v>
      </c>
      <c r="K137" s="33" t="s">
        <v>160</v>
      </c>
      <c r="L137" s="24">
        <v>100</v>
      </c>
      <c r="M137" s="24">
        <v>100</v>
      </c>
      <c r="N137" s="24">
        <v>100</v>
      </c>
      <c r="O137" s="24">
        <v>100</v>
      </c>
      <c r="P137" s="15">
        <v>0</v>
      </c>
      <c r="Q137" s="15">
        <v>161.94</v>
      </c>
      <c r="R137" s="15"/>
      <c r="S137" s="15"/>
      <c r="T137" s="62"/>
    </row>
    <row r="138" spans="1:20" s="1" customFormat="1" ht="111" customHeight="1" x14ac:dyDescent="0.2">
      <c r="A138" s="48">
        <f t="shared" ref="A138:A198" si="40">SUM(A137+1)</f>
        <v>131</v>
      </c>
      <c r="B138" s="19" t="s">
        <v>73</v>
      </c>
      <c r="C138" s="27" t="s">
        <v>33</v>
      </c>
      <c r="D138" s="27" t="s">
        <v>17</v>
      </c>
      <c r="E138" s="27" t="s">
        <v>181</v>
      </c>
      <c r="F138" s="27" t="s">
        <v>68</v>
      </c>
      <c r="G138" s="27" t="s">
        <v>52</v>
      </c>
      <c r="H138" s="27" t="s">
        <v>379</v>
      </c>
      <c r="I138" s="19" t="s">
        <v>112</v>
      </c>
      <c r="J138" s="146" t="s">
        <v>380</v>
      </c>
      <c r="K138" s="33" t="s">
        <v>160</v>
      </c>
      <c r="L138" s="24">
        <v>100</v>
      </c>
      <c r="M138" s="24">
        <v>100</v>
      </c>
      <c r="N138" s="24">
        <v>100</v>
      </c>
      <c r="O138" s="24">
        <v>100</v>
      </c>
      <c r="P138" s="15"/>
      <c r="Q138" s="15"/>
      <c r="R138" s="15">
        <v>20</v>
      </c>
      <c r="S138" s="15"/>
      <c r="T138" s="62"/>
    </row>
    <row r="139" spans="1:20" s="1" customFormat="1" ht="92.45" customHeight="1" x14ac:dyDescent="0.2">
      <c r="A139" s="48">
        <f t="shared" si="40"/>
        <v>132</v>
      </c>
      <c r="B139" s="19" t="s">
        <v>73</v>
      </c>
      <c r="C139" s="27" t="s">
        <v>33</v>
      </c>
      <c r="D139" s="27" t="s">
        <v>17</v>
      </c>
      <c r="E139" s="27" t="s">
        <v>181</v>
      </c>
      <c r="F139" s="27" t="s">
        <v>68</v>
      </c>
      <c r="G139" s="27" t="s">
        <v>52</v>
      </c>
      <c r="H139" s="27" t="s">
        <v>188</v>
      </c>
      <c r="I139" s="19" t="s">
        <v>112</v>
      </c>
      <c r="J139" s="66" t="s">
        <v>250</v>
      </c>
      <c r="K139" s="33" t="s">
        <v>160</v>
      </c>
      <c r="L139" s="24">
        <v>100</v>
      </c>
      <c r="M139" s="24">
        <v>100</v>
      </c>
      <c r="N139" s="24">
        <v>100</v>
      </c>
      <c r="O139" s="24">
        <v>100</v>
      </c>
      <c r="P139" s="15">
        <v>1000</v>
      </c>
      <c r="Q139" s="15">
        <v>1000</v>
      </c>
      <c r="R139" s="15"/>
      <c r="S139" s="15"/>
      <c r="T139" s="62"/>
    </row>
    <row r="140" spans="1:20" s="1" customFormat="1" ht="84.6" customHeight="1" x14ac:dyDescent="0.2">
      <c r="A140" s="48">
        <f t="shared" si="40"/>
        <v>133</v>
      </c>
      <c r="B140" s="19" t="s">
        <v>73</v>
      </c>
      <c r="C140" s="27" t="s">
        <v>33</v>
      </c>
      <c r="D140" s="27" t="s">
        <v>17</v>
      </c>
      <c r="E140" s="27" t="s">
        <v>181</v>
      </c>
      <c r="F140" s="27" t="s">
        <v>68</v>
      </c>
      <c r="G140" s="27" t="s">
        <v>52</v>
      </c>
      <c r="H140" s="27" t="s">
        <v>251</v>
      </c>
      <c r="I140" s="19" t="s">
        <v>112</v>
      </c>
      <c r="J140" s="66" t="s">
        <v>252</v>
      </c>
      <c r="K140" s="33" t="s">
        <v>160</v>
      </c>
      <c r="L140" s="24">
        <v>100</v>
      </c>
      <c r="M140" s="24">
        <v>100</v>
      </c>
      <c r="N140" s="24">
        <v>100</v>
      </c>
      <c r="O140" s="24">
        <v>100</v>
      </c>
      <c r="P140" s="15">
        <v>0</v>
      </c>
      <c r="Q140" s="15">
        <v>6000</v>
      </c>
      <c r="R140" s="15"/>
      <c r="S140" s="15"/>
      <c r="T140" s="62"/>
    </row>
    <row r="141" spans="1:20" s="1" customFormat="1" ht="68.45" customHeight="1" x14ac:dyDescent="0.2">
      <c r="A141" s="48">
        <f t="shared" si="40"/>
        <v>134</v>
      </c>
      <c r="B141" s="19" t="s">
        <v>73</v>
      </c>
      <c r="C141" s="27" t="s">
        <v>33</v>
      </c>
      <c r="D141" s="27" t="s">
        <v>17</v>
      </c>
      <c r="E141" s="27" t="s">
        <v>181</v>
      </c>
      <c r="F141" s="27" t="s">
        <v>68</v>
      </c>
      <c r="G141" s="27" t="s">
        <v>52</v>
      </c>
      <c r="H141" s="27" t="s">
        <v>253</v>
      </c>
      <c r="I141" s="19" t="s">
        <v>112</v>
      </c>
      <c r="J141" s="66" t="s">
        <v>254</v>
      </c>
      <c r="K141" s="33" t="s">
        <v>160</v>
      </c>
      <c r="L141" s="24">
        <v>100</v>
      </c>
      <c r="M141" s="24">
        <v>100</v>
      </c>
      <c r="N141" s="24">
        <v>100</v>
      </c>
      <c r="O141" s="24">
        <v>100</v>
      </c>
      <c r="P141" s="15">
        <v>3343</v>
      </c>
      <c r="Q141" s="15">
        <v>3343</v>
      </c>
      <c r="R141" s="15"/>
      <c r="S141" s="15"/>
      <c r="T141" s="62"/>
    </row>
    <row r="142" spans="1:20" s="1" customFormat="1" ht="135.6" customHeight="1" x14ac:dyDescent="0.2">
      <c r="A142" s="48">
        <f t="shared" si="40"/>
        <v>135</v>
      </c>
      <c r="B142" s="19" t="s">
        <v>73</v>
      </c>
      <c r="C142" s="27" t="s">
        <v>33</v>
      </c>
      <c r="D142" s="27" t="s">
        <v>17</v>
      </c>
      <c r="E142" s="27" t="s">
        <v>181</v>
      </c>
      <c r="F142" s="27" t="s">
        <v>68</v>
      </c>
      <c r="G142" s="27" t="s">
        <v>52</v>
      </c>
      <c r="H142" s="27" t="s">
        <v>189</v>
      </c>
      <c r="I142" s="19" t="s">
        <v>112</v>
      </c>
      <c r="J142" s="66" t="s">
        <v>255</v>
      </c>
      <c r="K142" s="33" t="s">
        <v>160</v>
      </c>
      <c r="L142" s="24">
        <v>100</v>
      </c>
      <c r="M142" s="24">
        <v>100</v>
      </c>
      <c r="N142" s="24">
        <v>100</v>
      </c>
      <c r="O142" s="24">
        <v>100</v>
      </c>
      <c r="P142" s="15"/>
      <c r="Q142" s="15">
        <v>1285.8</v>
      </c>
      <c r="R142" s="15"/>
      <c r="S142" s="15"/>
      <c r="T142" s="62"/>
    </row>
    <row r="143" spans="1:20" s="1" customFormat="1" ht="99.6" customHeight="1" x14ac:dyDescent="0.2">
      <c r="A143" s="48">
        <f t="shared" si="40"/>
        <v>136</v>
      </c>
      <c r="B143" s="19" t="s">
        <v>73</v>
      </c>
      <c r="C143" s="27" t="s">
        <v>33</v>
      </c>
      <c r="D143" s="27" t="s">
        <v>17</v>
      </c>
      <c r="E143" s="27" t="s">
        <v>181</v>
      </c>
      <c r="F143" s="27" t="s">
        <v>68</v>
      </c>
      <c r="G143" s="27" t="s">
        <v>52</v>
      </c>
      <c r="H143" s="27" t="s">
        <v>342</v>
      </c>
      <c r="I143" s="19" t="s">
        <v>112</v>
      </c>
      <c r="J143" s="109" t="s">
        <v>343</v>
      </c>
      <c r="K143" s="33" t="s">
        <v>160</v>
      </c>
      <c r="L143" s="24">
        <v>100</v>
      </c>
      <c r="M143" s="24">
        <v>100</v>
      </c>
      <c r="N143" s="24">
        <v>100</v>
      </c>
      <c r="O143" s="24">
        <v>100</v>
      </c>
      <c r="P143" s="15">
        <v>475</v>
      </c>
      <c r="Q143" s="15">
        <v>23750</v>
      </c>
      <c r="R143" s="15"/>
      <c r="S143" s="15"/>
      <c r="T143" s="62"/>
    </row>
    <row r="144" spans="1:20" s="1" customFormat="1" ht="96.6" customHeight="1" x14ac:dyDescent="0.2">
      <c r="A144" s="48">
        <f t="shared" si="40"/>
        <v>137</v>
      </c>
      <c r="B144" s="19" t="s">
        <v>73</v>
      </c>
      <c r="C144" s="27" t="s">
        <v>33</v>
      </c>
      <c r="D144" s="27" t="s">
        <v>17</v>
      </c>
      <c r="E144" s="27" t="s">
        <v>181</v>
      </c>
      <c r="F144" s="27" t="s">
        <v>68</v>
      </c>
      <c r="G144" s="27" t="s">
        <v>52</v>
      </c>
      <c r="H144" s="27" t="s">
        <v>214</v>
      </c>
      <c r="I144" s="19" t="s">
        <v>112</v>
      </c>
      <c r="J144" s="66" t="s">
        <v>256</v>
      </c>
      <c r="K144" s="33" t="s">
        <v>160</v>
      </c>
      <c r="L144" s="24">
        <v>100</v>
      </c>
      <c r="M144" s="24">
        <v>100</v>
      </c>
      <c r="N144" s="24">
        <v>100</v>
      </c>
      <c r="O144" s="24">
        <v>100</v>
      </c>
      <c r="P144" s="15">
        <v>2200</v>
      </c>
      <c r="Q144" s="15">
        <v>2200</v>
      </c>
      <c r="R144" s="15"/>
      <c r="S144" s="15"/>
      <c r="T144" s="62"/>
    </row>
    <row r="145" spans="1:21" s="1" customFormat="1" ht="77.25" customHeight="1" x14ac:dyDescent="0.2">
      <c r="A145" s="48">
        <f t="shared" si="40"/>
        <v>138</v>
      </c>
      <c r="B145" s="19" t="s">
        <v>73</v>
      </c>
      <c r="C145" s="27" t="s">
        <v>33</v>
      </c>
      <c r="D145" s="27" t="s">
        <v>17</v>
      </c>
      <c r="E145" s="27" t="s">
        <v>181</v>
      </c>
      <c r="F145" s="27" t="s">
        <v>68</v>
      </c>
      <c r="G145" s="27" t="s">
        <v>52</v>
      </c>
      <c r="H145" s="27" t="s">
        <v>155</v>
      </c>
      <c r="I145" s="19" t="s">
        <v>112</v>
      </c>
      <c r="J145" s="66" t="s">
        <v>257</v>
      </c>
      <c r="K145" s="33" t="s">
        <v>160</v>
      </c>
      <c r="L145" s="24">
        <v>100</v>
      </c>
      <c r="M145" s="24">
        <v>100</v>
      </c>
      <c r="N145" s="24">
        <v>100</v>
      </c>
      <c r="O145" s="24">
        <v>100</v>
      </c>
      <c r="P145" s="15">
        <v>808.1</v>
      </c>
      <c r="Q145" s="15">
        <v>808.1</v>
      </c>
      <c r="R145" s="134">
        <v>1153.7</v>
      </c>
      <c r="S145" s="134">
        <v>825.8</v>
      </c>
      <c r="T145" s="135">
        <v>825.8</v>
      </c>
    </row>
    <row r="146" spans="1:21" s="1" customFormat="1" ht="158.44999999999999" customHeight="1" x14ac:dyDescent="0.2">
      <c r="A146" s="48">
        <f t="shared" si="40"/>
        <v>139</v>
      </c>
      <c r="B146" s="19" t="s">
        <v>73</v>
      </c>
      <c r="C146" s="27" t="s">
        <v>33</v>
      </c>
      <c r="D146" s="27" t="s">
        <v>17</v>
      </c>
      <c r="E146" s="27" t="s">
        <v>181</v>
      </c>
      <c r="F146" s="27" t="s">
        <v>68</v>
      </c>
      <c r="G146" s="27" t="s">
        <v>52</v>
      </c>
      <c r="H146" s="27" t="s">
        <v>344</v>
      </c>
      <c r="I146" s="19" t="s">
        <v>112</v>
      </c>
      <c r="J146" s="66" t="s">
        <v>345</v>
      </c>
      <c r="K146" s="33" t="s">
        <v>160</v>
      </c>
      <c r="L146" s="24">
        <v>100</v>
      </c>
      <c r="M146" s="24">
        <v>100</v>
      </c>
      <c r="N146" s="24">
        <v>100</v>
      </c>
      <c r="O146" s="24">
        <v>100</v>
      </c>
      <c r="P146" s="15"/>
      <c r="Q146" s="15">
        <v>35000</v>
      </c>
      <c r="R146" s="15">
        <v>118118.6</v>
      </c>
      <c r="S146" s="15"/>
      <c r="T146" s="70"/>
    </row>
    <row r="147" spans="1:21" s="1" customFormat="1" ht="91.5" customHeight="1" x14ac:dyDescent="0.2">
      <c r="A147" s="48">
        <f t="shared" si="40"/>
        <v>140</v>
      </c>
      <c r="B147" s="19" t="s">
        <v>73</v>
      </c>
      <c r="C147" s="27" t="s">
        <v>33</v>
      </c>
      <c r="D147" s="27" t="s">
        <v>17</v>
      </c>
      <c r="E147" s="27" t="s">
        <v>181</v>
      </c>
      <c r="F147" s="27" t="s">
        <v>68</v>
      </c>
      <c r="G147" s="27" t="s">
        <v>52</v>
      </c>
      <c r="H147" s="27" t="s">
        <v>346</v>
      </c>
      <c r="I147" s="19" t="s">
        <v>112</v>
      </c>
      <c r="J147" s="66" t="s">
        <v>258</v>
      </c>
      <c r="K147" s="33" t="s">
        <v>160</v>
      </c>
      <c r="L147" s="24">
        <v>100</v>
      </c>
      <c r="M147" s="24">
        <v>100</v>
      </c>
      <c r="N147" s="24">
        <v>100</v>
      </c>
      <c r="O147" s="24">
        <v>100</v>
      </c>
      <c r="P147" s="15">
        <v>180</v>
      </c>
      <c r="Q147" s="15">
        <v>180</v>
      </c>
      <c r="R147" s="15"/>
      <c r="S147" s="15"/>
      <c r="T147" s="62"/>
    </row>
    <row r="148" spans="1:21" s="1" customFormat="1" ht="91.9" customHeight="1" x14ac:dyDescent="0.2">
      <c r="A148" s="48">
        <f t="shared" si="40"/>
        <v>141</v>
      </c>
      <c r="B148" s="19" t="s">
        <v>73</v>
      </c>
      <c r="C148" s="27" t="s">
        <v>33</v>
      </c>
      <c r="D148" s="27" t="s">
        <v>17</v>
      </c>
      <c r="E148" s="27" t="s">
        <v>181</v>
      </c>
      <c r="F148" s="27" t="s">
        <v>68</v>
      </c>
      <c r="G148" s="27" t="s">
        <v>52</v>
      </c>
      <c r="H148" s="27" t="s">
        <v>215</v>
      </c>
      <c r="I148" s="19" t="s">
        <v>112</v>
      </c>
      <c r="J148" s="147" t="s">
        <v>347</v>
      </c>
      <c r="K148" s="33" t="s">
        <v>160</v>
      </c>
      <c r="L148" s="24">
        <v>100</v>
      </c>
      <c r="M148" s="24">
        <v>100</v>
      </c>
      <c r="N148" s="24">
        <v>100</v>
      </c>
      <c r="O148" s="24">
        <v>100</v>
      </c>
      <c r="P148" s="15"/>
      <c r="Q148" s="15">
        <v>98.4</v>
      </c>
      <c r="R148" s="136">
        <v>98.3</v>
      </c>
      <c r="S148" s="136">
        <v>98.3</v>
      </c>
      <c r="T148" s="137">
        <v>98.3</v>
      </c>
    </row>
    <row r="149" spans="1:21" s="1" customFormat="1" ht="82.15" customHeight="1" x14ac:dyDescent="0.2">
      <c r="A149" s="48">
        <f t="shared" si="40"/>
        <v>142</v>
      </c>
      <c r="B149" s="19" t="s">
        <v>73</v>
      </c>
      <c r="C149" s="27" t="s">
        <v>33</v>
      </c>
      <c r="D149" s="27" t="s">
        <v>17</v>
      </c>
      <c r="E149" s="27" t="s">
        <v>181</v>
      </c>
      <c r="F149" s="27" t="s">
        <v>68</v>
      </c>
      <c r="G149" s="27" t="s">
        <v>52</v>
      </c>
      <c r="H149" s="27" t="s">
        <v>190</v>
      </c>
      <c r="I149" s="19" t="s">
        <v>112</v>
      </c>
      <c r="J149" s="66" t="s">
        <v>259</v>
      </c>
      <c r="K149" s="33" t="s">
        <v>160</v>
      </c>
      <c r="L149" s="24">
        <v>100</v>
      </c>
      <c r="M149" s="24">
        <v>100</v>
      </c>
      <c r="N149" s="24">
        <v>100</v>
      </c>
      <c r="O149" s="24">
        <v>100</v>
      </c>
      <c r="P149" s="15">
        <v>15220.9</v>
      </c>
      <c r="Q149" s="15">
        <v>18220.900000000001</v>
      </c>
      <c r="R149" s="136"/>
      <c r="S149" s="136"/>
      <c r="T149" s="137"/>
    </row>
    <row r="150" spans="1:21" s="1" customFormat="1" ht="78.599999999999994" customHeight="1" x14ac:dyDescent="0.2">
      <c r="A150" s="48">
        <f t="shared" si="40"/>
        <v>143</v>
      </c>
      <c r="B150" s="19" t="s">
        <v>73</v>
      </c>
      <c r="C150" s="27" t="s">
        <v>33</v>
      </c>
      <c r="D150" s="27" t="s">
        <v>17</v>
      </c>
      <c r="E150" s="27" t="s">
        <v>181</v>
      </c>
      <c r="F150" s="27" t="s">
        <v>68</v>
      </c>
      <c r="G150" s="27" t="s">
        <v>52</v>
      </c>
      <c r="H150" s="27" t="s">
        <v>216</v>
      </c>
      <c r="I150" s="19" t="s">
        <v>112</v>
      </c>
      <c r="J150" s="66" t="s">
        <v>260</v>
      </c>
      <c r="K150" s="33" t="s">
        <v>160</v>
      </c>
      <c r="L150" s="24">
        <v>100</v>
      </c>
      <c r="M150" s="24">
        <v>100</v>
      </c>
      <c r="N150" s="24">
        <v>100</v>
      </c>
      <c r="O150" s="24">
        <v>100</v>
      </c>
      <c r="P150" s="15"/>
      <c r="Q150" s="15">
        <v>19630.400000000001</v>
      </c>
      <c r="R150" s="136">
        <v>19642.7</v>
      </c>
      <c r="S150" s="136">
        <v>19642.7</v>
      </c>
      <c r="T150" s="137">
        <v>19642.7</v>
      </c>
    </row>
    <row r="151" spans="1:21" s="1" customFormat="1" ht="78.599999999999994" customHeight="1" x14ac:dyDescent="0.2">
      <c r="A151" s="48">
        <f t="shared" si="40"/>
        <v>144</v>
      </c>
      <c r="B151" s="19" t="s">
        <v>73</v>
      </c>
      <c r="C151" s="27" t="s">
        <v>33</v>
      </c>
      <c r="D151" s="27" t="s">
        <v>17</v>
      </c>
      <c r="E151" s="27" t="s">
        <v>181</v>
      </c>
      <c r="F151" s="27" t="s">
        <v>68</v>
      </c>
      <c r="G151" s="27" t="s">
        <v>52</v>
      </c>
      <c r="H151" s="27" t="s">
        <v>364</v>
      </c>
      <c r="I151" s="19" t="s">
        <v>112</v>
      </c>
      <c r="J151" s="109" t="s">
        <v>365</v>
      </c>
      <c r="K151" s="33" t="s">
        <v>160</v>
      </c>
      <c r="L151" s="24">
        <v>100</v>
      </c>
      <c r="M151" s="24">
        <v>100</v>
      </c>
      <c r="N151" s="24">
        <v>100</v>
      </c>
      <c r="O151" s="24">
        <v>100</v>
      </c>
      <c r="P151" s="15"/>
      <c r="Q151" s="15">
        <v>2008.71</v>
      </c>
      <c r="R151" s="136"/>
      <c r="S151" s="136"/>
      <c r="T151" s="137"/>
    </row>
    <row r="152" spans="1:21" s="1" customFormat="1" ht="100.9" customHeight="1" x14ac:dyDescent="0.2">
      <c r="A152" s="48">
        <f t="shared" si="40"/>
        <v>145</v>
      </c>
      <c r="B152" s="19" t="s">
        <v>73</v>
      </c>
      <c r="C152" s="27" t="s">
        <v>33</v>
      </c>
      <c r="D152" s="27" t="s">
        <v>17</v>
      </c>
      <c r="E152" s="27" t="s">
        <v>181</v>
      </c>
      <c r="F152" s="27" t="s">
        <v>68</v>
      </c>
      <c r="G152" s="27" t="s">
        <v>52</v>
      </c>
      <c r="H152" s="27" t="s">
        <v>156</v>
      </c>
      <c r="I152" s="19" t="s">
        <v>112</v>
      </c>
      <c r="J152" s="66" t="s">
        <v>261</v>
      </c>
      <c r="K152" s="33" t="s">
        <v>160</v>
      </c>
      <c r="L152" s="24">
        <v>100</v>
      </c>
      <c r="M152" s="24">
        <v>100</v>
      </c>
      <c r="N152" s="24">
        <v>100</v>
      </c>
      <c r="O152" s="24">
        <v>100</v>
      </c>
      <c r="P152" s="15">
        <v>37.9</v>
      </c>
      <c r="Q152" s="15">
        <v>37.9</v>
      </c>
      <c r="R152" s="15"/>
      <c r="S152" s="15"/>
      <c r="T152" s="62"/>
    </row>
    <row r="153" spans="1:21" s="1" customFormat="1" ht="88.9" customHeight="1" x14ac:dyDescent="0.2">
      <c r="A153" s="48">
        <f t="shared" si="40"/>
        <v>146</v>
      </c>
      <c r="B153" s="19" t="s">
        <v>73</v>
      </c>
      <c r="C153" s="27" t="s">
        <v>33</v>
      </c>
      <c r="D153" s="27" t="s">
        <v>17</v>
      </c>
      <c r="E153" s="27" t="s">
        <v>181</v>
      </c>
      <c r="F153" s="27" t="s">
        <v>68</v>
      </c>
      <c r="G153" s="27" t="s">
        <v>52</v>
      </c>
      <c r="H153" s="27" t="s">
        <v>157</v>
      </c>
      <c r="I153" s="19" t="s">
        <v>112</v>
      </c>
      <c r="J153" s="112" t="s">
        <v>262</v>
      </c>
      <c r="K153" s="33" t="s">
        <v>160</v>
      </c>
      <c r="L153" s="24">
        <v>100</v>
      </c>
      <c r="M153" s="24">
        <v>100</v>
      </c>
      <c r="N153" s="24">
        <v>100</v>
      </c>
      <c r="O153" s="24">
        <v>100</v>
      </c>
      <c r="P153" s="15">
        <v>2620</v>
      </c>
      <c r="Q153" s="15">
        <v>2620</v>
      </c>
      <c r="R153" s="130">
        <v>2600</v>
      </c>
      <c r="S153" s="130">
        <v>2600</v>
      </c>
      <c r="T153" s="131">
        <v>2600</v>
      </c>
      <c r="U153" s="92"/>
    </row>
    <row r="154" spans="1:21" s="1" customFormat="1" ht="195" customHeight="1" x14ac:dyDescent="0.2">
      <c r="A154" s="48">
        <f t="shared" si="40"/>
        <v>147</v>
      </c>
      <c r="B154" s="19" t="s">
        <v>73</v>
      </c>
      <c r="C154" s="27" t="s">
        <v>33</v>
      </c>
      <c r="D154" s="27" t="s">
        <v>17</v>
      </c>
      <c r="E154" s="27" t="s">
        <v>181</v>
      </c>
      <c r="F154" s="27" t="s">
        <v>68</v>
      </c>
      <c r="G154" s="27" t="s">
        <v>52</v>
      </c>
      <c r="H154" s="27" t="s">
        <v>158</v>
      </c>
      <c r="I154" s="19" t="s">
        <v>112</v>
      </c>
      <c r="J154" s="66" t="s">
        <v>263</v>
      </c>
      <c r="K154" s="33" t="s">
        <v>160</v>
      </c>
      <c r="L154" s="24">
        <v>100</v>
      </c>
      <c r="M154" s="24">
        <v>100</v>
      </c>
      <c r="N154" s="24">
        <v>100</v>
      </c>
      <c r="O154" s="24">
        <v>100</v>
      </c>
      <c r="P154" s="15"/>
      <c r="Q154" s="15">
        <v>14200</v>
      </c>
      <c r="R154" s="15"/>
      <c r="S154" s="15"/>
      <c r="T154" s="62"/>
    </row>
    <row r="155" spans="1:21" s="1" customFormat="1" ht="102" customHeight="1" x14ac:dyDescent="0.2">
      <c r="A155" s="48">
        <f t="shared" si="40"/>
        <v>148</v>
      </c>
      <c r="B155" s="19" t="s">
        <v>73</v>
      </c>
      <c r="C155" s="27" t="s">
        <v>33</v>
      </c>
      <c r="D155" s="27" t="s">
        <v>17</v>
      </c>
      <c r="E155" s="27" t="s">
        <v>181</v>
      </c>
      <c r="F155" s="27" t="s">
        <v>68</v>
      </c>
      <c r="G155" s="27" t="s">
        <v>52</v>
      </c>
      <c r="H155" s="27" t="s">
        <v>348</v>
      </c>
      <c r="I155" s="19" t="s">
        <v>112</v>
      </c>
      <c r="J155" s="112" t="s">
        <v>349</v>
      </c>
      <c r="K155" s="33" t="s">
        <v>160</v>
      </c>
      <c r="L155" s="24">
        <v>100</v>
      </c>
      <c r="M155" s="24">
        <v>100</v>
      </c>
      <c r="N155" s="24">
        <v>100</v>
      </c>
      <c r="O155" s="24">
        <v>100</v>
      </c>
      <c r="P155" s="15"/>
      <c r="Q155" s="15">
        <v>5569.6</v>
      </c>
      <c r="R155" s="15"/>
      <c r="S155" s="15"/>
      <c r="T155" s="62"/>
    </row>
    <row r="156" spans="1:21" s="1" customFormat="1" ht="108.75" customHeight="1" x14ac:dyDescent="0.2">
      <c r="A156" s="48">
        <f t="shared" si="40"/>
        <v>149</v>
      </c>
      <c r="B156" s="19" t="s">
        <v>73</v>
      </c>
      <c r="C156" s="27" t="s">
        <v>33</v>
      </c>
      <c r="D156" s="27" t="s">
        <v>17</v>
      </c>
      <c r="E156" s="27" t="s">
        <v>181</v>
      </c>
      <c r="F156" s="27" t="s">
        <v>68</v>
      </c>
      <c r="G156" s="27" t="s">
        <v>52</v>
      </c>
      <c r="H156" s="27" t="s">
        <v>217</v>
      </c>
      <c r="I156" s="19" t="s">
        <v>112</v>
      </c>
      <c r="J156" s="66" t="s">
        <v>264</v>
      </c>
      <c r="K156" s="33" t="s">
        <v>160</v>
      </c>
      <c r="L156" s="24">
        <v>100</v>
      </c>
      <c r="M156" s="24">
        <v>100</v>
      </c>
      <c r="N156" s="24">
        <v>100</v>
      </c>
      <c r="O156" s="24">
        <v>100</v>
      </c>
      <c r="P156" s="15">
        <v>334.97</v>
      </c>
      <c r="Q156" s="15">
        <v>334.97</v>
      </c>
      <c r="R156" s="15"/>
      <c r="S156" s="15"/>
      <c r="T156" s="62"/>
    </row>
    <row r="157" spans="1:21" s="1" customFormat="1" ht="93.6" customHeight="1" x14ac:dyDescent="0.2">
      <c r="A157" s="48">
        <f t="shared" si="40"/>
        <v>150</v>
      </c>
      <c r="B157" s="19" t="s">
        <v>73</v>
      </c>
      <c r="C157" s="27" t="s">
        <v>33</v>
      </c>
      <c r="D157" s="27" t="s">
        <v>17</v>
      </c>
      <c r="E157" s="27" t="s">
        <v>181</v>
      </c>
      <c r="F157" s="27" t="s">
        <v>68</v>
      </c>
      <c r="G157" s="27" t="s">
        <v>52</v>
      </c>
      <c r="H157" s="27" t="s">
        <v>377</v>
      </c>
      <c r="I157" s="19" t="s">
        <v>112</v>
      </c>
      <c r="J157" s="146" t="s">
        <v>378</v>
      </c>
      <c r="K157" s="33" t="s">
        <v>160</v>
      </c>
      <c r="L157" s="24">
        <v>100</v>
      </c>
      <c r="M157" s="24">
        <v>100</v>
      </c>
      <c r="N157" s="24">
        <v>100</v>
      </c>
      <c r="O157" s="24">
        <v>100</v>
      </c>
      <c r="P157" s="15"/>
      <c r="Q157" s="15"/>
      <c r="R157" s="15">
        <v>1522.4</v>
      </c>
      <c r="S157" s="15">
        <v>1522.4</v>
      </c>
      <c r="T157" s="62">
        <v>1522.4</v>
      </c>
    </row>
    <row r="158" spans="1:21" s="1" customFormat="1" ht="112.5" customHeight="1" x14ac:dyDescent="0.2">
      <c r="A158" s="48">
        <f t="shared" si="40"/>
        <v>151</v>
      </c>
      <c r="B158" s="19" t="s">
        <v>73</v>
      </c>
      <c r="C158" s="27" t="s">
        <v>33</v>
      </c>
      <c r="D158" s="27" t="s">
        <v>17</v>
      </c>
      <c r="E158" s="27" t="s">
        <v>181</v>
      </c>
      <c r="F158" s="27" t="s">
        <v>68</v>
      </c>
      <c r="G158" s="27" t="s">
        <v>52</v>
      </c>
      <c r="H158" s="27" t="s">
        <v>218</v>
      </c>
      <c r="I158" s="19" t="s">
        <v>112</v>
      </c>
      <c r="J158" s="66" t="s">
        <v>265</v>
      </c>
      <c r="K158" s="33" t="s">
        <v>152</v>
      </c>
      <c r="L158" s="24">
        <v>100</v>
      </c>
      <c r="M158" s="24">
        <v>100</v>
      </c>
      <c r="N158" s="24">
        <v>100</v>
      </c>
      <c r="O158" s="24">
        <v>100</v>
      </c>
      <c r="P158" s="15">
        <v>500</v>
      </c>
      <c r="Q158" s="15">
        <v>500</v>
      </c>
      <c r="R158" s="15"/>
      <c r="S158" s="15"/>
      <c r="T158" s="62"/>
    </row>
    <row r="159" spans="1:21" s="1" customFormat="1" ht="87" customHeight="1" x14ac:dyDescent="0.2">
      <c r="A159" s="48">
        <f t="shared" si="40"/>
        <v>152</v>
      </c>
      <c r="B159" s="19" t="s">
        <v>73</v>
      </c>
      <c r="C159" s="27" t="s">
        <v>33</v>
      </c>
      <c r="D159" s="27" t="s">
        <v>17</v>
      </c>
      <c r="E159" s="27" t="s">
        <v>181</v>
      </c>
      <c r="F159" s="27" t="s">
        <v>68</v>
      </c>
      <c r="G159" s="27" t="s">
        <v>52</v>
      </c>
      <c r="H159" s="27" t="s">
        <v>375</v>
      </c>
      <c r="I159" s="19" t="s">
        <v>112</v>
      </c>
      <c r="J159" s="146" t="s">
        <v>376</v>
      </c>
      <c r="K159" s="33" t="s">
        <v>152</v>
      </c>
      <c r="L159" s="24">
        <v>100</v>
      </c>
      <c r="M159" s="24">
        <v>100</v>
      </c>
      <c r="N159" s="24">
        <v>100</v>
      </c>
      <c r="O159" s="24">
        <v>100</v>
      </c>
      <c r="P159" s="15"/>
      <c r="Q159" s="15"/>
      <c r="R159" s="15">
        <v>500</v>
      </c>
      <c r="S159" s="15">
        <v>500</v>
      </c>
      <c r="T159" s="62">
        <v>500</v>
      </c>
    </row>
    <row r="160" spans="1:21" s="1" customFormat="1" ht="112.5" customHeight="1" x14ac:dyDescent="0.2">
      <c r="A160" s="48">
        <f t="shared" si="40"/>
        <v>153</v>
      </c>
      <c r="B160" s="19" t="s">
        <v>73</v>
      </c>
      <c r="C160" s="27" t="s">
        <v>33</v>
      </c>
      <c r="D160" s="27" t="s">
        <v>17</v>
      </c>
      <c r="E160" s="27" t="s">
        <v>181</v>
      </c>
      <c r="F160" s="27" t="s">
        <v>68</v>
      </c>
      <c r="G160" s="27" t="s">
        <v>52</v>
      </c>
      <c r="H160" s="27" t="s">
        <v>266</v>
      </c>
      <c r="I160" s="19" t="s">
        <v>112</v>
      </c>
      <c r="J160" s="112" t="s">
        <v>267</v>
      </c>
      <c r="K160" s="33" t="s">
        <v>152</v>
      </c>
      <c r="L160" s="24">
        <v>100</v>
      </c>
      <c r="M160" s="24">
        <v>100</v>
      </c>
      <c r="N160" s="24">
        <v>100</v>
      </c>
      <c r="O160" s="24">
        <v>100</v>
      </c>
      <c r="P160" s="15">
        <v>7479.85</v>
      </c>
      <c r="Q160" s="15">
        <v>7500</v>
      </c>
      <c r="R160" s="15"/>
      <c r="S160" s="15"/>
      <c r="T160" s="62"/>
    </row>
    <row r="161" spans="1:20" s="1" customFormat="1" ht="34.5" customHeight="1" x14ac:dyDescent="0.2">
      <c r="A161" s="48">
        <f t="shared" si="40"/>
        <v>154</v>
      </c>
      <c r="B161" s="19" t="s">
        <v>73</v>
      </c>
      <c r="C161" s="19" t="s">
        <v>33</v>
      </c>
      <c r="D161" s="19" t="s">
        <v>17</v>
      </c>
      <c r="E161" s="19" t="s">
        <v>145</v>
      </c>
      <c r="F161" s="19" t="s">
        <v>37</v>
      </c>
      <c r="G161" s="19" t="s">
        <v>11</v>
      </c>
      <c r="H161" s="19" t="s">
        <v>12</v>
      </c>
      <c r="I161" s="19" t="s">
        <v>112</v>
      </c>
      <c r="J161" s="20" t="s">
        <v>69</v>
      </c>
      <c r="K161" s="33"/>
      <c r="L161" s="22"/>
      <c r="M161" s="22"/>
      <c r="N161" s="22"/>
      <c r="O161" s="22"/>
      <c r="P161" s="15">
        <f>SUM(P162:P181)</f>
        <v>437912.13</v>
      </c>
      <c r="Q161" s="15">
        <f>SUM(Q162:Q181)</f>
        <v>597987.4</v>
      </c>
      <c r="R161" s="15">
        <f>SUM(R162:R180)</f>
        <v>615770.4</v>
      </c>
      <c r="S161" s="15">
        <f>SUM(S162:S180)</f>
        <v>619225.5</v>
      </c>
      <c r="T161" s="62">
        <f>SUM(T162:T180)</f>
        <v>614237.20000000007</v>
      </c>
    </row>
    <row r="162" spans="1:20" s="1" customFormat="1" ht="109.9" customHeight="1" x14ac:dyDescent="0.2">
      <c r="A162" s="48">
        <f t="shared" si="40"/>
        <v>155</v>
      </c>
      <c r="B162" s="19" t="s">
        <v>73</v>
      </c>
      <c r="C162" s="19" t="s">
        <v>33</v>
      </c>
      <c r="D162" s="19" t="s">
        <v>17</v>
      </c>
      <c r="E162" s="19" t="s">
        <v>145</v>
      </c>
      <c r="F162" s="19" t="s">
        <v>70</v>
      </c>
      <c r="G162" s="19" t="s">
        <v>52</v>
      </c>
      <c r="H162" s="19" t="s">
        <v>234</v>
      </c>
      <c r="I162" s="19" t="s">
        <v>112</v>
      </c>
      <c r="J162" s="112" t="s">
        <v>294</v>
      </c>
      <c r="K162" s="33" t="s">
        <v>160</v>
      </c>
      <c r="L162" s="24">
        <v>100</v>
      </c>
      <c r="M162" s="24">
        <v>100</v>
      </c>
      <c r="N162" s="24">
        <v>100</v>
      </c>
      <c r="O162" s="24">
        <v>100</v>
      </c>
      <c r="P162" s="15">
        <v>522.95000000000005</v>
      </c>
      <c r="Q162" s="42">
        <v>754.6</v>
      </c>
      <c r="R162" s="134">
        <v>757.1</v>
      </c>
      <c r="S162" s="134">
        <v>757.1</v>
      </c>
      <c r="T162" s="135">
        <v>757.1</v>
      </c>
    </row>
    <row r="163" spans="1:20" s="1" customFormat="1" ht="174.75" customHeight="1" x14ac:dyDescent="0.2">
      <c r="A163" s="48">
        <f t="shared" si="40"/>
        <v>156</v>
      </c>
      <c r="B163" s="19" t="s">
        <v>73</v>
      </c>
      <c r="C163" s="19" t="s">
        <v>33</v>
      </c>
      <c r="D163" s="19" t="s">
        <v>17</v>
      </c>
      <c r="E163" s="19" t="s">
        <v>145</v>
      </c>
      <c r="F163" s="19" t="s">
        <v>70</v>
      </c>
      <c r="G163" s="19" t="s">
        <v>52</v>
      </c>
      <c r="H163" s="19" t="s">
        <v>174</v>
      </c>
      <c r="I163" s="19" t="s">
        <v>112</v>
      </c>
      <c r="J163" s="112" t="s">
        <v>295</v>
      </c>
      <c r="K163" s="33" t="s">
        <v>160</v>
      </c>
      <c r="L163" s="24">
        <v>100</v>
      </c>
      <c r="M163" s="24">
        <v>100</v>
      </c>
      <c r="N163" s="24">
        <v>100</v>
      </c>
      <c r="O163" s="24">
        <v>100</v>
      </c>
      <c r="P163" s="15">
        <v>58343.47</v>
      </c>
      <c r="Q163" s="15">
        <v>79468.320000000007</v>
      </c>
      <c r="R163" s="138">
        <v>79468.3</v>
      </c>
      <c r="S163" s="138">
        <v>79468.3</v>
      </c>
      <c r="T163" s="139">
        <v>79468.3</v>
      </c>
    </row>
    <row r="164" spans="1:20" s="1" customFormat="1" ht="174.75" customHeight="1" x14ac:dyDescent="0.2">
      <c r="A164" s="48">
        <f t="shared" si="40"/>
        <v>157</v>
      </c>
      <c r="B164" s="19" t="s">
        <v>73</v>
      </c>
      <c r="C164" s="19" t="s">
        <v>33</v>
      </c>
      <c r="D164" s="19" t="s">
        <v>17</v>
      </c>
      <c r="E164" s="19" t="s">
        <v>145</v>
      </c>
      <c r="F164" s="19" t="s">
        <v>70</v>
      </c>
      <c r="G164" s="19" t="s">
        <v>52</v>
      </c>
      <c r="H164" s="19" t="s">
        <v>175</v>
      </c>
      <c r="I164" s="19" t="s">
        <v>112</v>
      </c>
      <c r="J164" s="112" t="s">
        <v>296</v>
      </c>
      <c r="K164" s="33" t="s">
        <v>160</v>
      </c>
      <c r="L164" s="24">
        <v>100</v>
      </c>
      <c r="M164" s="24">
        <v>100</v>
      </c>
      <c r="N164" s="24">
        <v>100</v>
      </c>
      <c r="O164" s="24">
        <v>100</v>
      </c>
      <c r="P164" s="15">
        <v>35457.21</v>
      </c>
      <c r="Q164" s="15">
        <v>44762.11</v>
      </c>
      <c r="R164" s="128">
        <v>44791.7</v>
      </c>
      <c r="S164" s="128">
        <v>44791.7</v>
      </c>
      <c r="T164" s="129">
        <v>44791.7</v>
      </c>
    </row>
    <row r="165" spans="1:20" s="1" customFormat="1" ht="105.75" customHeight="1" x14ac:dyDescent="0.2">
      <c r="A165" s="48">
        <f t="shared" si="40"/>
        <v>158</v>
      </c>
      <c r="B165" s="19" t="s">
        <v>73</v>
      </c>
      <c r="C165" s="19" t="s">
        <v>33</v>
      </c>
      <c r="D165" s="19" t="s">
        <v>17</v>
      </c>
      <c r="E165" s="19" t="s">
        <v>145</v>
      </c>
      <c r="F165" s="19" t="s">
        <v>70</v>
      </c>
      <c r="G165" s="19" t="s">
        <v>52</v>
      </c>
      <c r="H165" s="19" t="s">
        <v>161</v>
      </c>
      <c r="I165" s="19" t="s">
        <v>112</v>
      </c>
      <c r="J165" s="112" t="s">
        <v>297</v>
      </c>
      <c r="K165" s="33" t="s">
        <v>160</v>
      </c>
      <c r="L165" s="24">
        <v>100</v>
      </c>
      <c r="M165" s="24">
        <v>100</v>
      </c>
      <c r="N165" s="24">
        <v>100</v>
      </c>
      <c r="O165" s="24">
        <v>100</v>
      </c>
      <c r="P165" s="15">
        <v>162.4</v>
      </c>
      <c r="Q165" s="42">
        <v>223.7</v>
      </c>
      <c r="R165" s="136">
        <v>224.1</v>
      </c>
      <c r="S165" s="136">
        <v>224.1</v>
      </c>
      <c r="T165" s="137">
        <v>224.1</v>
      </c>
    </row>
    <row r="166" spans="1:20" s="1" customFormat="1" ht="57.75" customHeight="1" x14ac:dyDescent="0.2">
      <c r="A166" s="48">
        <f t="shared" si="40"/>
        <v>159</v>
      </c>
      <c r="B166" s="19" t="s">
        <v>73</v>
      </c>
      <c r="C166" s="19" t="s">
        <v>33</v>
      </c>
      <c r="D166" s="19" t="s">
        <v>17</v>
      </c>
      <c r="E166" s="19" t="s">
        <v>145</v>
      </c>
      <c r="F166" s="19" t="s">
        <v>70</v>
      </c>
      <c r="G166" s="19" t="s">
        <v>52</v>
      </c>
      <c r="H166" s="19" t="s">
        <v>162</v>
      </c>
      <c r="I166" s="19" t="s">
        <v>112</v>
      </c>
      <c r="J166" s="112" t="s">
        <v>298</v>
      </c>
      <c r="K166" s="33" t="s">
        <v>160</v>
      </c>
      <c r="L166" s="24">
        <v>100</v>
      </c>
      <c r="M166" s="24">
        <v>100</v>
      </c>
      <c r="N166" s="24">
        <v>100</v>
      </c>
      <c r="O166" s="24">
        <v>100</v>
      </c>
      <c r="P166" s="15">
        <v>575.49</v>
      </c>
      <c r="Q166" s="15">
        <v>757</v>
      </c>
      <c r="R166" s="140">
        <v>759.4</v>
      </c>
      <c r="S166" s="140">
        <v>759.4</v>
      </c>
      <c r="T166" s="141">
        <v>759.4</v>
      </c>
    </row>
    <row r="167" spans="1:20" s="1" customFormat="1" ht="65.25" customHeight="1" x14ac:dyDescent="0.2">
      <c r="A167" s="48">
        <f t="shared" si="40"/>
        <v>160</v>
      </c>
      <c r="B167" s="19" t="s">
        <v>73</v>
      </c>
      <c r="C167" s="19" t="s">
        <v>33</v>
      </c>
      <c r="D167" s="19" t="s">
        <v>17</v>
      </c>
      <c r="E167" s="19" t="s">
        <v>145</v>
      </c>
      <c r="F167" s="19" t="s">
        <v>70</v>
      </c>
      <c r="G167" s="19" t="s">
        <v>52</v>
      </c>
      <c r="H167" s="19" t="s">
        <v>163</v>
      </c>
      <c r="I167" s="19" t="s">
        <v>112</v>
      </c>
      <c r="J167" s="112" t="s">
        <v>299</v>
      </c>
      <c r="K167" s="33" t="s">
        <v>160</v>
      </c>
      <c r="L167" s="24">
        <v>100</v>
      </c>
      <c r="M167" s="24">
        <v>100</v>
      </c>
      <c r="N167" s="24">
        <v>100</v>
      </c>
      <c r="O167" s="24">
        <v>100</v>
      </c>
      <c r="P167" s="15">
        <v>389.37</v>
      </c>
      <c r="Q167" s="42">
        <v>885</v>
      </c>
      <c r="R167" s="136">
        <v>914.4</v>
      </c>
      <c r="S167" s="136">
        <v>914.4</v>
      </c>
      <c r="T167" s="137">
        <v>914.4</v>
      </c>
    </row>
    <row r="168" spans="1:20" s="1" customFormat="1" ht="95.25" customHeight="1" x14ac:dyDescent="0.2">
      <c r="A168" s="48">
        <f t="shared" si="40"/>
        <v>161</v>
      </c>
      <c r="B168" s="19" t="s">
        <v>73</v>
      </c>
      <c r="C168" s="19" t="s">
        <v>33</v>
      </c>
      <c r="D168" s="19" t="s">
        <v>17</v>
      </c>
      <c r="E168" s="19" t="s">
        <v>145</v>
      </c>
      <c r="F168" s="19" t="s">
        <v>70</v>
      </c>
      <c r="G168" s="19" t="s">
        <v>52</v>
      </c>
      <c r="H168" s="19" t="s">
        <v>164</v>
      </c>
      <c r="I168" s="19" t="s">
        <v>112</v>
      </c>
      <c r="J168" s="112" t="s">
        <v>300</v>
      </c>
      <c r="K168" s="33" t="s">
        <v>160</v>
      </c>
      <c r="L168" s="24">
        <v>100</v>
      </c>
      <c r="M168" s="24">
        <v>100</v>
      </c>
      <c r="N168" s="24">
        <v>100</v>
      </c>
      <c r="O168" s="24">
        <v>100</v>
      </c>
      <c r="P168" s="15">
        <v>354</v>
      </c>
      <c r="Q168" s="42">
        <v>431.29</v>
      </c>
      <c r="R168" s="136">
        <v>447.2</v>
      </c>
      <c r="S168" s="136">
        <v>447.2</v>
      </c>
      <c r="T168" s="137">
        <v>447.2</v>
      </c>
    </row>
    <row r="169" spans="1:20" s="1" customFormat="1" ht="103.5" customHeight="1" x14ac:dyDescent="0.2">
      <c r="A169" s="48">
        <f t="shared" si="40"/>
        <v>162</v>
      </c>
      <c r="B169" s="19" t="s">
        <v>73</v>
      </c>
      <c r="C169" s="19" t="s">
        <v>33</v>
      </c>
      <c r="D169" s="19" t="s">
        <v>17</v>
      </c>
      <c r="E169" s="19" t="s">
        <v>145</v>
      </c>
      <c r="F169" s="19" t="s">
        <v>70</v>
      </c>
      <c r="G169" s="19" t="s">
        <v>52</v>
      </c>
      <c r="H169" s="19" t="s">
        <v>165</v>
      </c>
      <c r="I169" s="19" t="s">
        <v>112</v>
      </c>
      <c r="J169" s="112" t="s">
        <v>301</v>
      </c>
      <c r="K169" s="33" t="s">
        <v>160</v>
      </c>
      <c r="L169" s="24">
        <v>100</v>
      </c>
      <c r="M169" s="24">
        <v>100</v>
      </c>
      <c r="N169" s="24">
        <v>100</v>
      </c>
      <c r="O169" s="24">
        <v>100</v>
      </c>
      <c r="P169" s="15">
        <v>3343.11</v>
      </c>
      <c r="Q169" s="42">
        <v>4836.2</v>
      </c>
      <c r="R169" s="130">
        <v>4863.2</v>
      </c>
      <c r="S169" s="130">
        <v>4863.2</v>
      </c>
      <c r="T169" s="131">
        <v>4863.2</v>
      </c>
    </row>
    <row r="170" spans="1:20" s="1" customFormat="1" ht="134.25" customHeight="1" x14ac:dyDescent="0.2">
      <c r="A170" s="48">
        <f t="shared" si="40"/>
        <v>163</v>
      </c>
      <c r="B170" s="19" t="s">
        <v>73</v>
      </c>
      <c r="C170" s="19" t="s">
        <v>33</v>
      </c>
      <c r="D170" s="19" t="s">
        <v>17</v>
      </c>
      <c r="E170" s="19" t="s">
        <v>145</v>
      </c>
      <c r="F170" s="19" t="s">
        <v>70</v>
      </c>
      <c r="G170" s="19" t="s">
        <v>52</v>
      </c>
      <c r="H170" s="19" t="s">
        <v>166</v>
      </c>
      <c r="I170" s="19" t="s">
        <v>112</v>
      </c>
      <c r="J170" s="112" t="s">
        <v>302</v>
      </c>
      <c r="K170" s="33" t="s">
        <v>160</v>
      </c>
      <c r="L170" s="24">
        <v>100</v>
      </c>
      <c r="M170" s="24">
        <v>100</v>
      </c>
      <c r="N170" s="24">
        <v>100</v>
      </c>
      <c r="O170" s="24">
        <v>100</v>
      </c>
      <c r="P170" s="15">
        <v>1194.1500000000001</v>
      </c>
      <c r="Q170" s="42">
        <v>2096.6</v>
      </c>
      <c r="R170" s="130">
        <v>2184</v>
      </c>
      <c r="S170" s="130">
        <v>2184</v>
      </c>
      <c r="T170" s="131">
        <v>2184</v>
      </c>
    </row>
    <row r="171" spans="1:20" s="1" customFormat="1" ht="135.75" customHeight="1" x14ac:dyDescent="0.2">
      <c r="A171" s="48">
        <f t="shared" si="40"/>
        <v>164</v>
      </c>
      <c r="B171" s="19" t="s">
        <v>73</v>
      </c>
      <c r="C171" s="19" t="s">
        <v>33</v>
      </c>
      <c r="D171" s="19" t="s">
        <v>17</v>
      </c>
      <c r="E171" s="19" t="s">
        <v>145</v>
      </c>
      <c r="F171" s="19" t="s">
        <v>70</v>
      </c>
      <c r="G171" s="19" t="s">
        <v>52</v>
      </c>
      <c r="H171" s="19" t="s">
        <v>167</v>
      </c>
      <c r="I171" s="19" t="s">
        <v>112</v>
      </c>
      <c r="J171" s="112" t="s">
        <v>303</v>
      </c>
      <c r="K171" s="33" t="s">
        <v>160</v>
      </c>
      <c r="L171" s="24">
        <v>100</v>
      </c>
      <c r="M171" s="24">
        <v>100</v>
      </c>
      <c r="N171" s="24">
        <v>100</v>
      </c>
      <c r="O171" s="24">
        <v>100</v>
      </c>
      <c r="P171" s="15">
        <v>173702.16</v>
      </c>
      <c r="Q171" s="42">
        <v>234860.99</v>
      </c>
      <c r="R171" s="128">
        <v>242412</v>
      </c>
      <c r="S171" s="128">
        <v>242412</v>
      </c>
      <c r="T171" s="129">
        <v>242412</v>
      </c>
    </row>
    <row r="172" spans="1:20" s="1" customFormat="1" ht="75.75" customHeight="1" x14ac:dyDescent="0.2">
      <c r="A172" s="48">
        <f t="shared" si="40"/>
        <v>165</v>
      </c>
      <c r="B172" s="19" t="s">
        <v>73</v>
      </c>
      <c r="C172" s="19" t="s">
        <v>33</v>
      </c>
      <c r="D172" s="19" t="s">
        <v>17</v>
      </c>
      <c r="E172" s="19" t="s">
        <v>24</v>
      </c>
      <c r="F172" s="19" t="s">
        <v>70</v>
      </c>
      <c r="G172" s="19" t="s">
        <v>52</v>
      </c>
      <c r="H172" s="19" t="s">
        <v>168</v>
      </c>
      <c r="I172" s="19" t="s">
        <v>112</v>
      </c>
      <c r="J172" s="112" t="s">
        <v>304</v>
      </c>
      <c r="K172" s="33" t="s">
        <v>160</v>
      </c>
      <c r="L172" s="24">
        <v>100</v>
      </c>
      <c r="M172" s="24">
        <v>100</v>
      </c>
      <c r="N172" s="24">
        <v>100</v>
      </c>
      <c r="O172" s="24">
        <v>100</v>
      </c>
      <c r="P172" s="15">
        <v>8991.6299999999992</v>
      </c>
      <c r="Q172" s="42">
        <v>15201.4</v>
      </c>
      <c r="R172" s="130">
        <v>21993.1</v>
      </c>
      <c r="S172" s="130">
        <v>21993.1</v>
      </c>
      <c r="T172" s="131">
        <v>21993.1</v>
      </c>
    </row>
    <row r="173" spans="1:20" s="1" customFormat="1" ht="92.25" customHeight="1" x14ac:dyDescent="0.2">
      <c r="A173" s="48">
        <f t="shared" si="40"/>
        <v>166</v>
      </c>
      <c r="B173" s="19" t="s">
        <v>73</v>
      </c>
      <c r="C173" s="19" t="s">
        <v>33</v>
      </c>
      <c r="D173" s="19" t="s">
        <v>17</v>
      </c>
      <c r="E173" s="19" t="s">
        <v>24</v>
      </c>
      <c r="F173" s="19" t="s">
        <v>70</v>
      </c>
      <c r="G173" s="19" t="s">
        <v>52</v>
      </c>
      <c r="H173" s="19" t="s">
        <v>169</v>
      </c>
      <c r="I173" s="19" t="s">
        <v>112</v>
      </c>
      <c r="J173" s="112" t="s">
        <v>305</v>
      </c>
      <c r="K173" s="33" t="s">
        <v>160</v>
      </c>
      <c r="L173" s="24">
        <v>100</v>
      </c>
      <c r="M173" s="24">
        <v>100</v>
      </c>
      <c r="N173" s="24">
        <v>100</v>
      </c>
      <c r="O173" s="24">
        <v>100</v>
      </c>
      <c r="P173" s="15">
        <v>3650.79</v>
      </c>
      <c r="Q173" s="42">
        <v>8761.9</v>
      </c>
      <c r="R173" s="140">
        <v>6380.1</v>
      </c>
      <c r="S173" s="140">
        <v>6380.1</v>
      </c>
      <c r="T173" s="141">
        <v>6380.1</v>
      </c>
    </row>
    <row r="174" spans="1:20" s="1" customFormat="1" ht="163.5" customHeight="1" x14ac:dyDescent="0.2">
      <c r="A174" s="48">
        <f t="shared" si="40"/>
        <v>167</v>
      </c>
      <c r="B174" s="19" t="s">
        <v>73</v>
      </c>
      <c r="C174" s="19" t="s">
        <v>33</v>
      </c>
      <c r="D174" s="19" t="s">
        <v>17</v>
      </c>
      <c r="E174" s="19" t="s">
        <v>145</v>
      </c>
      <c r="F174" s="19" t="s">
        <v>70</v>
      </c>
      <c r="G174" s="19" t="s">
        <v>52</v>
      </c>
      <c r="H174" s="19" t="s">
        <v>170</v>
      </c>
      <c r="I174" s="19" t="s">
        <v>112</v>
      </c>
      <c r="J174" s="112" t="s">
        <v>306</v>
      </c>
      <c r="K174" s="33" t="s">
        <v>160</v>
      </c>
      <c r="L174" s="24">
        <v>100</v>
      </c>
      <c r="M174" s="24">
        <v>100</v>
      </c>
      <c r="N174" s="24">
        <v>100</v>
      </c>
      <c r="O174" s="24">
        <v>100</v>
      </c>
      <c r="P174" s="15">
        <v>121327.46</v>
      </c>
      <c r="Q174" s="15">
        <v>169996.98</v>
      </c>
      <c r="R174" s="138">
        <v>173214.2</v>
      </c>
      <c r="S174" s="138">
        <v>173214.2</v>
      </c>
      <c r="T174" s="139">
        <v>173214.2</v>
      </c>
    </row>
    <row r="175" spans="1:20" s="1" customFormat="1" ht="107.25" customHeight="1" x14ac:dyDescent="0.2">
      <c r="A175" s="48">
        <f t="shared" si="40"/>
        <v>168</v>
      </c>
      <c r="B175" s="19" t="s">
        <v>73</v>
      </c>
      <c r="C175" s="19" t="s">
        <v>33</v>
      </c>
      <c r="D175" s="19" t="s">
        <v>17</v>
      </c>
      <c r="E175" s="19" t="s">
        <v>145</v>
      </c>
      <c r="F175" s="19" t="s">
        <v>70</v>
      </c>
      <c r="G175" s="19" t="s">
        <v>52</v>
      </c>
      <c r="H175" s="19" t="s">
        <v>171</v>
      </c>
      <c r="I175" s="19" t="s">
        <v>112</v>
      </c>
      <c r="J175" s="112" t="s">
        <v>307</v>
      </c>
      <c r="K175" s="33" t="s">
        <v>160</v>
      </c>
      <c r="L175" s="24">
        <v>100</v>
      </c>
      <c r="M175" s="24">
        <v>100</v>
      </c>
      <c r="N175" s="24">
        <v>100</v>
      </c>
      <c r="O175" s="24">
        <v>100</v>
      </c>
      <c r="P175" s="15">
        <v>1104.0899999999999</v>
      </c>
      <c r="Q175" s="42">
        <v>1447.5</v>
      </c>
      <c r="R175" s="134">
        <v>1450.1</v>
      </c>
      <c r="S175" s="134">
        <v>1450.1</v>
      </c>
      <c r="T175" s="135">
        <v>1450.1</v>
      </c>
    </row>
    <row r="176" spans="1:20" s="1" customFormat="1" ht="84.75" customHeight="1" x14ac:dyDescent="0.2">
      <c r="A176" s="48">
        <f t="shared" si="40"/>
        <v>169</v>
      </c>
      <c r="B176" s="19" t="s">
        <v>73</v>
      </c>
      <c r="C176" s="19" t="s">
        <v>33</v>
      </c>
      <c r="D176" s="19" t="s">
        <v>17</v>
      </c>
      <c r="E176" s="19" t="s">
        <v>145</v>
      </c>
      <c r="F176" s="19" t="s">
        <v>70</v>
      </c>
      <c r="G176" s="19" t="s">
        <v>52</v>
      </c>
      <c r="H176" s="19" t="s">
        <v>195</v>
      </c>
      <c r="I176" s="19" t="s">
        <v>112</v>
      </c>
      <c r="J176" s="50" t="s">
        <v>194</v>
      </c>
      <c r="K176" s="33" t="s">
        <v>160</v>
      </c>
      <c r="L176" s="24">
        <v>100</v>
      </c>
      <c r="M176" s="24">
        <v>100</v>
      </c>
      <c r="N176" s="24">
        <v>100</v>
      </c>
      <c r="O176" s="24">
        <v>100</v>
      </c>
      <c r="P176" s="15">
        <v>10275.25</v>
      </c>
      <c r="Q176" s="42">
        <v>10434.6</v>
      </c>
      <c r="R176" s="130">
        <v>11744.7</v>
      </c>
      <c r="S176" s="130">
        <v>11744.7</v>
      </c>
      <c r="T176" s="131">
        <v>11744.7</v>
      </c>
    </row>
    <row r="177" spans="1:20" s="1" customFormat="1" ht="181.15" customHeight="1" x14ac:dyDescent="0.2">
      <c r="A177" s="48">
        <f t="shared" si="40"/>
        <v>170</v>
      </c>
      <c r="B177" s="19" t="s">
        <v>73</v>
      </c>
      <c r="C177" s="19" t="s">
        <v>33</v>
      </c>
      <c r="D177" s="19" t="s">
        <v>17</v>
      </c>
      <c r="E177" s="19" t="s">
        <v>145</v>
      </c>
      <c r="F177" s="19" t="s">
        <v>70</v>
      </c>
      <c r="G177" s="19" t="s">
        <v>52</v>
      </c>
      <c r="H177" s="19" t="s">
        <v>373</v>
      </c>
      <c r="I177" s="19" t="s">
        <v>112</v>
      </c>
      <c r="J177" s="148" t="s">
        <v>374</v>
      </c>
      <c r="K177" s="33" t="s">
        <v>160</v>
      </c>
      <c r="L177" s="24">
        <v>100</v>
      </c>
      <c r="M177" s="24">
        <v>100</v>
      </c>
      <c r="N177" s="24">
        <v>100</v>
      </c>
      <c r="O177" s="24">
        <v>100</v>
      </c>
      <c r="P177" s="15"/>
      <c r="Q177" s="42"/>
      <c r="R177" s="130">
        <v>158.30000000000001</v>
      </c>
      <c r="S177" s="130">
        <v>158.30000000000001</v>
      </c>
      <c r="T177" s="131">
        <v>158.30000000000001</v>
      </c>
    </row>
    <row r="178" spans="1:20" s="1" customFormat="1" ht="74.45" customHeight="1" x14ac:dyDescent="0.2">
      <c r="A178" s="48">
        <f t="shared" si="40"/>
        <v>171</v>
      </c>
      <c r="B178" s="19" t="s">
        <v>73</v>
      </c>
      <c r="C178" s="19" t="s">
        <v>33</v>
      </c>
      <c r="D178" s="19" t="s">
        <v>17</v>
      </c>
      <c r="E178" s="19" t="s">
        <v>145</v>
      </c>
      <c r="F178" s="19" t="s">
        <v>172</v>
      </c>
      <c r="G178" s="19" t="s">
        <v>52</v>
      </c>
      <c r="H178" s="19" t="s">
        <v>12</v>
      </c>
      <c r="I178" s="19" t="s">
        <v>112</v>
      </c>
      <c r="J178" s="37" t="s">
        <v>173</v>
      </c>
      <c r="K178" s="33" t="s">
        <v>160</v>
      </c>
      <c r="L178" s="24">
        <v>100</v>
      </c>
      <c r="M178" s="24">
        <v>100</v>
      </c>
      <c r="N178" s="24">
        <v>100</v>
      </c>
      <c r="O178" s="24">
        <v>100</v>
      </c>
      <c r="P178" s="26">
        <v>2373.5</v>
      </c>
      <c r="Q178" s="44">
        <v>6213.6</v>
      </c>
      <c r="R178" s="130">
        <v>5051.3999999999996</v>
      </c>
      <c r="S178" s="130">
        <v>5051.3999999999996</v>
      </c>
      <c r="T178" s="131">
        <v>5051.3999999999996</v>
      </c>
    </row>
    <row r="179" spans="1:20" s="1" customFormat="1" ht="58.9" customHeight="1" x14ac:dyDescent="0.2">
      <c r="A179" s="48">
        <f t="shared" si="40"/>
        <v>172</v>
      </c>
      <c r="B179" s="19" t="s">
        <v>73</v>
      </c>
      <c r="C179" s="19" t="s">
        <v>33</v>
      </c>
      <c r="D179" s="19" t="s">
        <v>17</v>
      </c>
      <c r="E179" s="19" t="s">
        <v>183</v>
      </c>
      <c r="F179" s="19" t="s">
        <v>27</v>
      </c>
      <c r="G179" s="19" t="s">
        <v>52</v>
      </c>
      <c r="H179" s="19" t="s">
        <v>12</v>
      </c>
      <c r="I179" s="19" t="s">
        <v>112</v>
      </c>
      <c r="J179" s="112" t="s">
        <v>310</v>
      </c>
      <c r="K179" s="33" t="s">
        <v>160</v>
      </c>
      <c r="L179" s="24">
        <v>100</v>
      </c>
      <c r="M179" s="24">
        <v>100</v>
      </c>
      <c r="N179" s="24">
        <v>100</v>
      </c>
      <c r="O179" s="24">
        <v>100</v>
      </c>
      <c r="P179" s="26"/>
      <c r="Q179" s="44">
        <v>24.5</v>
      </c>
      <c r="R179" s="134">
        <v>288.60000000000002</v>
      </c>
      <c r="S179" s="134">
        <v>10</v>
      </c>
      <c r="T179" s="61"/>
    </row>
    <row r="180" spans="1:20" s="1" customFormat="1" ht="64.150000000000006" customHeight="1" x14ac:dyDescent="0.2">
      <c r="A180" s="48">
        <f t="shared" si="40"/>
        <v>173</v>
      </c>
      <c r="B180" s="19" t="s">
        <v>73</v>
      </c>
      <c r="C180" s="19" t="s">
        <v>33</v>
      </c>
      <c r="D180" s="19" t="s">
        <v>17</v>
      </c>
      <c r="E180" s="19" t="s">
        <v>183</v>
      </c>
      <c r="F180" s="19" t="s">
        <v>308</v>
      </c>
      <c r="G180" s="19" t="s">
        <v>52</v>
      </c>
      <c r="H180" s="19" t="s">
        <v>12</v>
      </c>
      <c r="I180" s="19" t="s">
        <v>112</v>
      </c>
      <c r="J180" s="113" t="s">
        <v>309</v>
      </c>
      <c r="K180" s="33" t="s">
        <v>160</v>
      </c>
      <c r="L180" s="24">
        <v>100</v>
      </c>
      <c r="M180" s="24">
        <v>100</v>
      </c>
      <c r="N180" s="24">
        <v>100</v>
      </c>
      <c r="O180" s="24">
        <v>100</v>
      </c>
      <c r="P180" s="26">
        <v>16145.1</v>
      </c>
      <c r="Q180" s="55">
        <v>16145.11</v>
      </c>
      <c r="R180" s="130">
        <v>18668.5</v>
      </c>
      <c r="S180" s="130">
        <v>22402.2</v>
      </c>
      <c r="T180" s="131">
        <v>17423.900000000001</v>
      </c>
    </row>
    <row r="181" spans="1:20" s="1" customFormat="1" ht="58.9" customHeight="1" x14ac:dyDescent="0.2">
      <c r="A181" s="48">
        <f t="shared" si="40"/>
        <v>174</v>
      </c>
      <c r="B181" s="19" t="s">
        <v>73</v>
      </c>
      <c r="C181" s="19" t="s">
        <v>33</v>
      </c>
      <c r="D181" s="19" t="s">
        <v>17</v>
      </c>
      <c r="E181" s="19" t="s">
        <v>183</v>
      </c>
      <c r="F181" s="19" t="s">
        <v>311</v>
      </c>
      <c r="G181" s="19" t="s">
        <v>52</v>
      </c>
      <c r="H181" s="19" t="s">
        <v>12</v>
      </c>
      <c r="I181" s="19" t="s">
        <v>112</v>
      </c>
      <c r="J181" s="112" t="s">
        <v>312</v>
      </c>
      <c r="K181" s="33" t="s">
        <v>160</v>
      </c>
      <c r="L181" s="24">
        <v>100</v>
      </c>
      <c r="M181" s="24">
        <v>100</v>
      </c>
      <c r="N181" s="24">
        <v>100</v>
      </c>
      <c r="O181" s="24">
        <v>100</v>
      </c>
      <c r="P181" s="26"/>
      <c r="Q181" s="55">
        <v>686</v>
      </c>
      <c r="R181" s="44"/>
      <c r="S181" s="44"/>
      <c r="T181" s="61"/>
    </row>
    <row r="182" spans="1:20" s="1" customFormat="1" ht="24" customHeight="1" x14ac:dyDescent="0.2">
      <c r="A182" s="48">
        <f t="shared" si="40"/>
        <v>175</v>
      </c>
      <c r="B182" s="19" t="s">
        <v>73</v>
      </c>
      <c r="C182" s="19" t="s">
        <v>33</v>
      </c>
      <c r="D182" s="19" t="s">
        <v>17</v>
      </c>
      <c r="E182" s="19" t="s">
        <v>319</v>
      </c>
      <c r="F182" s="19" t="s">
        <v>37</v>
      </c>
      <c r="G182" s="19" t="s">
        <v>11</v>
      </c>
      <c r="H182" s="19" t="s">
        <v>12</v>
      </c>
      <c r="I182" s="19" t="s">
        <v>112</v>
      </c>
      <c r="J182" s="123" t="s">
        <v>320</v>
      </c>
      <c r="K182" s="33"/>
      <c r="L182" s="24"/>
      <c r="M182" s="24"/>
      <c r="N182" s="24"/>
      <c r="O182" s="24"/>
      <c r="P182" s="26">
        <f>SUM(P183:P185)</f>
        <v>33620.430000000008</v>
      </c>
      <c r="Q182" s="26">
        <f>SUM(Q183:Q186)</f>
        <v>43970.75</v>
      </c>
      <c r="R182" s="26">
        <f t="shared" ref="R182:T182" si="41">SUM(R183:R186)</f>
        <v>176</v>
      </c>
      <c r="S182" s="26">
        <f t="shared" si="41"/>
        <v>0</v>
      </c>
      <c r="T182" s="156">
        <f t="shared" si="41"/>
        <v>0</v>
      </c>
    </row>
    <row r="183" spans="1:20" s="1" customFormat="1" ht="60.6" customHeight="1" x14ac:dyDescent="0.2">
      <c r="A183" s="48">
        <f t="shared" si="40"/>
        <v>176</v>
      </c>
      <c r="B183" s="19" t="s">
        <v>73</v>
      </c>
      <c r="C183" s="19" t="s">
        <v>33</v>
      </c>
      <c r="D183" s="19" t="s">
        <v>17</v>
      </c>
      <c r="E183" s="19" t="s">
        <v>313</v>
      </c>
      <c r="F183" s="19" t="s">
        <v>314</v>
      </c>
      <c r="G183" s="19" t="s">
        <v>52</v>
      </c>
      <c r="H183" s="19" t="s">
        <v>12</v>
      </c>
      <c r="I183" s="19" t="s">
        <v>112</v>
      </c>
      <c r="J183" s="66" t="s">
        <v>315</v>
      </c>
      <c r="K183" s="33" t="s">
        <v>160</v>
      </c>
      <c r="L183" s="24">
        <v>100</v>
      </c>
      <c r="M183" s="24">
        <v>100</v>
      </c>
      <c r="N183" s="24">
        <v>100</v>
      </c>
      <c r="O183" s="24">
        <v>100</v>
      </c>
      <c r="P183" s="26">
        <v>20350.88</v>
      </c>
      <c r="Q183" s="55">
        <v>30701.200000000001</v>
      </c>
      <c r="R183" s="44"/>
      <c r="S183" s="44"/>
      <c r="T183" s="61"/>
    </row>
    <row r="184" spans="1:20" s="1" customFormat="1" ht="78" customHeight="1" x14ac:dyDescent="0.2">
      <c r="A184" s="48">
        <f t="shared" si="40"/>
        <v>177</v>
      </c>
      <c r="B184" s="19" t="s">
        <v>73</v>
      </c>
      <c r="C184" s="19" t="s">
        <v>33</v>
      </c>
      <c r="D184" s="19" t="s">
        <v>17</v>
      </c>
      <c r="E184" s="19" t="s">
        <v>219</v>
      </c>
      <c r="F184" s="19" t="s">
        <v>68</v>
      </c>
      <c r="G184" s="19" t="s">
        <v>52</v>
      </c>
      <c r="H184" s="19" t="s">
        <v>350</v>
      </c>
      <c r="I184" s="19" t="s">
        <v>112</v>
      </c>
      <c r="J184" s="66" t="s">
        <v>316</v>
      </c>
      <c r="K184" s="33" t="s">
        <v>160</v>
      </c>
      <c r="L184" s="24">
        <v>100</v>
      </c>
      <c r="M184" s="24">
        <v>100</v>
      </c>
      <c r="N184" s="24">
        <v>100</v>
      </c>
      <c r="O184" s="24">
        <v>100</v>
      </c>
      <c r="P184" s="26">
        <v>13261.75</v>
      </c>
      <c r="Q184" s="55">
        <v>13261.75</v>
      </c>
      <c r="R184" s="44"/>
      <c r="S184" s="44"/>
      <c r="T184" s="61"/>
    </row>
    <row r="185" spans="1:20" s="1" customFormat="1" ht="78" customHeight="1" x14ac:dyDescent="0.2">
      <c r="A185" s="48">
        <f t="shared" si="40"/>
        <v>178</v>
      </c>
      <c r="B185" s="19" t="s">
        <v>73</v>
      </c>
      <c r="C185" s="19" t="s">
        <v>33</v>
      </c>
      <c r="D185" s="19" t="s">
        <v>17</v>
      </c>
      <c r="E185" s="19" t="s">
        <v>219</v>
      </c>
      <c r="F185" s="19" t="s">
        <v>68</v>
      </c>
      <c r="G185" s="19" t="s">
        <v>52</v>
      </c>
      <c r="H185" s="19" t="s">
        <v>317</v>
      </c>
      <c r="I185" s="19" t="s">
        <v>112</v>
      </c>
      <c r="J185" s="66" t="s">
        <v>318</v>
      </c>
      <c r="K185" s="33" t="s">
        <v>160</v>
      </c>
      <c r="L185" s="24">
        <v>100</v>
      </c>
      <c r="M185" s="24">
        <v>100</v>
      </c>
      <c r="N185" s="24">
        <v>100</v>
      </c>
      <c r="O185" s="24">
        <v>100</v>
      </c>
      <c r="P185" s="26">
        <v>7.8</v>
      </c>
      <c r="Q185" s="55">
        <v>7.8</v>
      </c>
      <c r="R185" s="44"/>
      <c r="S185" s="44"/>
      <c r="T185" s="61"/>
    </row>
    <row r="186" spans="1:20" s="1" customFormat="1" ht="78" customHeight="1" x14ac:dyDescent="0.2">
      <c r="A186" s="48">
        <f t="shared" si="40"/>
        <v>179</v>
      </c>
      <c r="B186" s="19" t="s">
        <v>73</v>
      </c>
      <c r="C186" s="19" t="s">
        <v>33</v>
      </c>
      <c r="D186" s="19" t="s">
        <v>17</v>
      </c>
      <c r="E186" s="19" t="s">
        <v>219</v>
      </c>
      <c r="F186" s="19" t="s">
        <v>68</v>
      </c>
      <c r="G186" s="19" t="s">
        <v>52</v>
      </c>
      <c r="H186" s="19" t="s">
        <v>372</v>
      </c>
      <c r="I186" s="19" t="s">
        <v>112</v>
      </c>
      <c r="J186" s="148" t="s">
        <v>371</v>
      </c>
      <c r="K186" s="33" t="s">
        <v>160</v>
      </c>
      <c r="L186" s="24">
        <v>100</v>
      </c>
      <c r="M186" s="24">
        <v>100</v>
      </c>
      <c r="N186" s="24">
        <v>100</v>
      </c>
      <c r="O186" s="24">
        <v>100</v>
      </c>
      <c r="P186" s="26"/>
      <c r="Q186" s="55"/>
      <c r="R186" s="44">
        <v>176</v>
      </c>
      <c r="S186" s="44"/>
      <c r="T186" s="61"/>
    </row>
    <row r="187" spans="1:20" s="1" customFormat="1" ht="45" customHeight="1" x14ac:dyDescent="0.2">
      <c r="A187" s="48">
        <f t="shared" si="40"/>
        <v>180</v>
      </c>
      <c r="B187" s="51" t="s">
        <v>74</v>
      </c>
      <c r="C187" s="51" t="s">
        <v>33</v>
      </c>
      <c r="D187" s="51" t="s">
        <v>17</v>
      </c>
      <c r="E187" s="51" t="s">
        <v>181</v>
      </c>
      <c r="F187" s="51" t="s">
        <v>235</v>
      </c>
      <c r="G187" s="51" t="s">
        <v>11</v>
      </c>
      <c r="H187" s="51" t="s">
        <v>12</v>
      </c>
      <c r="I187" s="51" t="s">
        <v>112</v>
      </c>
      <c r="J187" s="67" t="s">
        <v>236</v>
      </c>
      <c r="K187" s="35" t="s">
        <v>135</v>
      </c>
      <c r="L187" s="24">
        <v>100</v>
      </c>
      <c r="M187" s="24">
        <v>100</v>
      </c>
      <c r="N187" s="24">
        <v>100</v>
      </c>
      <c r="O187" s="24">
        <v>100</v>
      </c>
      <c r="P187" s="26">
        <f>P188</f>
        <v>1088.6600000000001</v>
      </c>
      <c r="Q187" s="26">
        <f>Q188</f>
        <v>1454.3</v>
      </c>
      <c r="R187" s="44">
        <f>R188</f>
        <v>1606.7</v>
      </c>
      <c r="S187" s="44">
        <f t="shared" ref="S187:T187" si="42">S188</f>
        <v>1606.7</v>
      </c>
      <c r="T187" s="71">
        <f t="shared" si="42"/>
        <v>1606.7</v>
      </c>
    </row>
    <row r="188" spans="1:20" s="1" customFormat="1" ht="31.15" customHeight="1" x14ac:dyDescent="0.2">
      <c r="A188" s="48">
        <f t="shared" si="40"/>
        <v>181</v>
      </c>
      <c r="B188" s="51" t="s">
        <v>74</v>
      </c>
      <c r="C188" s="51" t="s">
        <v>33</v>
      </c>
      <c r="D188" s="51" t="s">
        <v>17</v>
      </c>
      <c r="E188" s="51" t="s">
        <v>181</v>
      </c>
      <c r="F188" s="51" t="s">
        <v>235</v>
      </c>
      <c r="G188" s="51" t="s">
        <v>52</v>
      </c>
      <c r="H188" s="51" t="s">
        <v>12</v>
      </c>
      <c r="I188" s="51" t="s">
        <v>112</v>
      </c>
      <c r="J188" s="67" t="s">
        <v>237</v>
      </c>
      <c r="K188" s="35" t="s">
        <v>135</v>
      </c>
      <c r="L188" s="24">
        <v>100</v>
      </c>
      <c r="M188" s="24">
        <v>100</v>
      </c>
      <c r="N188" s="24">
        <v>100</v>
      </c>
      <c r="O188" s="24">
        <v>100</v>
      </c>
      <c r="P188" s="26">
        <v>1088.6600000000001</v>
      </c>
      <c r="Q188" s="55">
        <v>1454.3</v>
      </c>
      <c r="R188" s="52">
        <v>1606.7</v>
      </c>
      <c r="S188" s="52">
        <v>1606.7</v>
      </c>
      <c r="T188" s="54">
        <v>1606.7</v>
      </c>
    </row>
    <row r="189" spans="1:20" s="1" customFormat="1" ht="55.15" customHeight="1" x14ac:dyDescent="0.2">
      <c r="A189" s="48">
        <f t="shared" si="40"/>
        <v>182</v>
      </c>
      <c r="B189" s="51" t="s">
        <v>37</v>
      </c>
      <c r="C189" s="51" t="s">
        <v>33</v>
      </c>
      <c r="D189" s="51" t="s">
        <v>52</v>
      </c>
      <c r="E189" s="51" t="s">
        <v>11</v>
      </c>
      <c r="F189" s="51" t="s">
        <v>37</v>
      </c>
      <c r="G189" s="51" t="s">
        <v>11</v>
      </c>
      <c r="H189" s="51" t="s">
        <v>37</v>
      </c>
      <c r="I189" s="51" t="s">
        <v>37</v>
      </c>
      <c r="J189" s="149" t="s">
        <v>351</v>
      </c>
      <c r="K189" s="38" t="s">
        <v>135</v>
      </c>
      <c r="L189" s="24">
        <v>100</v>
      </c>
      <c r="M189" s="24">
        <v>100</v>
      </c>
      <c r="N189" s="24">
        <v>100</v>
      </c>
      <c r="O189" s="24">
        <v>100</v>
      </c>
      <c r="P189" s="26">
        <f>SUM(P190)</f>
        <v>1738.29</v>
      </c>
      <c r="Q189" s="26">
        <v>1738.29</v>
      </c>
      <c r="R189" s="26">
        <f>SUM(R190)</f>
        <v>0</v>
      </c>
      <c r="S189" s="44"/>
      <c r="T189" s="61"/>
    </row>
    <row r="190" spans="1:20" s="1" customFormat="1" ht="42.6" customHeight="1" x14ac:dyDescent="0.2">
      <c r="A190" s="48">
        <f t="shared" si="40"/>
        <v>183</v>
      </c>
      <c r="B190" s="53" t="s">
        <v>74</v>
      </c>
      <c r="C190" s="53" t="s">
        <v>33</v>
      </c>
      <c r="D190" s="53" t="s">
        <v>52</v>
      </c>
      <c r="E190" s="53" t="s">
        <v>52</v>
      </c>
      <c r="F190" s="53" t="s">
        <v>18</v>
      </c>
      <c r="G190" s="53" t="s">
        <v>52</v>
      </c>
      <c r="H190" s="53" t="s">
        <v>12</v>
      </c>
      <c r="I190" s="53" t="s">
        <v>151</v>
      </c>
      <c r="J190" s="122" t="s">
        <v>352</v>
      </c>
      <c r="K190" s="38" t="s">
        <v>135</v>
      </c>
      <c r="L190" s="24">
        <v>100</v>
      </c>
      <c r="M190" s="24">
        <v>100</v>
      </c>
      <c r="N190" s="24">
        <v>100</v>
      </c>
      <c r="O190" s="24">
        <v>100</v>
      </c>
      <c r="P190" s="52">
        <v>1738.29</v>
      </c>
      <c r="Q190" s="15">
        <v>1738.29</v>
      </c>
      <c r="R190" s="44"/>
      <c r="S190" s="44"/>
      <c r="T190" s="61"/>
    </row>
    <row r="191" spans="1:20" s="1" customFormat="1" ht="42.6" customHeight="1" x14ac:dyDescent="0.2">
      <c r="A191" s="48">
        <f t="shared" si="40"/>
        <v>184</v>
      </c>
      <c r="B191" s="51" t="s">
        <v>37</v>
      </c>
      <c r="C191" s="51" t="s">
        <v>33</v>
      </c>
      <c r="D191" s="51" t="s">
        <v>21</v>
      </c>
      <c r="E191" s="51" t="s">
        <v>11</v>
      </c>
      <c r="F191" s="51" t="s">
        <v>37</v>
      </c>
      <c r="G191" s="51" t="s">
        <v>11</v>
      </c>
      <c r="H191" s="51" t="s">
        <v>12</v>
      </c>
      <c r="I191" s="51" t="s">
        <v>112</v>
      </c>
      <c r="J191" s="67" t="s">
        <v>366</v>
      </c>
      <c r="K191" s="38" t="s">
        <v>135</v>
      </c>
      <c r="L191" s="24">
        <v>100</v>
      </c>
      <c r="M191" s="24">
        <v>100</v>
      </c>
      <c r="N191" s="24">
        <v>100</v>
      </c>
      <c r="O191" s="24">
        <v>100</v>
      </c>
      <c r="P191" s="52">
        <f>P192</f>
        <v>2053.1999999999998</v>
      </c>
      <c r="Q191" s="52">
        <f>Q192</f>
        <v>2059.23</v>
      </c>
      <c r="R191" s="44"/>
      <c r="S191" s="44"/>
      <c r="T191" s="61"/>
    </row>
    <row r="192" spans="1:20" s="1" customFormat="1" ht="42.6" customHeight="1" x14ac:dyDescent="0.2">
      <c r="A192" s="48">
        <f t="shared" si="40"/>
        <v>185</v>
      </c>
      <c r="B192" s="53" t="s">
        <v>74</v>
      </c>
      <c r="C192" s="53" t="s">
        <v>33</v>
      </c>
      <c r="D192" s="53" t="s">
        <v>21</v>
      </c>
      <c r="E192" s="53" t="s">
        <v>52</v>
      </c>
      <c r="F192" s="53" t="s">
        <v>358</v>
      </c>
      <c r="G192" s="53" t="s">
        <v>52</v>
      </c>
      <c r="H192" s="53" t="s">
        <v>12</v>
      </c>
      <c r="I192" s="53" t="s">
        <v>112</v>
      </c>
      <c r="J192" s="67" t="s">
        <v>367</v>
      </c>
      <c r="K192" s="38" t="s">
        <v>135</v>
      </c>
      <c r="L192" s="24">
        <v>100</v>
      </c>
      <c r="M192" s="24">
        <v>100</v>
      </c>
      <c r="N192" s="24">
        <v>100</v>
      </c>
      <c r="O192" s="24">
        <v>100</v>
      </c>
      <c r="P192" s="52">
        <v>2053.1999999999998</v>
      </c>
      <c r="Q192" s="15">
        <v>2059.23</v>
      </c>
      <c r="R192" s="44"/>
      <c r="S192" s="44"/>
      <c r="T192" s="61"/>
    </row>
    <row r="193" spans="1:20" s="1" customFormat="1" ht="89.25" customHeight="1" x14ac:dyDescent="0.2">
      <c r="A193" s="48">
        <f t="shared" si="40"/>
        <v>186</v>
      </c>
      <c r="B193" s="27" t="s">
        <v>37</v>
      </c>
      <c r="C193" s="27" t="s">
        <v>33</v>
      </c>
      <c r="D193" s="27" t="s">
        <v>193</v>
      </c>
      <c r="E193" s="27" t="s">
        <v>11</v>
      </c>
      <c r="F193" s="27" t="s">
        <v>37</v>
      </c>
      <c r="G193" s="27" t="s">
        <v>11</v>
      </c>
      <c r="H193" s="27" t="s">
        <v>37</v>
      </c>
      <c r="I193" s="19" t="s">
        <v>112</v>
      </c>
      <c r="J193" s="41" t="s">
        <v>192</v>
      </c>
      <c r="K193" s="33"/>
      <c r="L193" s="24">
        <v>100</v>
      </c>
      <c r="M193" s="24">
        <v>100</v>
      </c>
      <c r="N193" s="24">
        <v>100</v>
      </c>
      <c r="O193" s="24">
        <v>100</v>
      </c>
      <c r="P193" s="15">
        <f>SUM(P194:P195)</f>
        <v>558.90000000000009</v>
      </c>
      <c r="Q193" s="15">
        <f>SUM(Q194:Q195)</f>
        <v>463.45000000000005</v>
      </c>
      <c r="R193" s="15"/>
      <c r="S193" s="15"/>
      <c r="T193" s="61"/>
    </row>
    <row r="194" spans="1:20" s="1" customFormat="1" ht="60" customHeight="1" x14ac:dyDescent="0.2">
      <c r="A194" s="48">
        <f t="shared" si="40"/>
        <v>187</v>
      </c>
      <c r="B194" s="27" t="s">
        <v>354</v>
      </c>
      <c r="C194" s="27" t="s">
        <v>33</v>
      </c>
      <c r="D194" s="27" t="s">
        <v>193</v>
      </c>
      <c r="E194" s="27" t="s">
        <v>52</v>
      </c>
      <c r="F194" s="27" t="s">
        <v>14</v>
      </c>
      <c r="G194" s="27" t="s">
        <v>52</v>
      </c>
      <c r="H194" s="27" t="s">
        <v>12</v>
      </c>
      <c r="I194" s="19" t="s">
        <v>112</v>
      </c>
      <c r="J194" s="88" t="s">
        <v>353</v>
      </c>
      <c r="K194" s="33" t="s">
        <v>355</v>
      </c>
      <c r="L194" s="24">
        <v>100</v>
      </c>
      <c r="M194" s="24">
        <v>100</v>
      </c>
      <c r="N194" s="24">
        <v>100</v>
      </c>
      <c r="O194" s="24">
        <v>100</v>
      </c>
      <c r="P194" s="15">
        <v>281.10000000000002</v>
      </c>
      <c r="Q194" s="15">
        <v>281.10000000000002</v>
      </c>
      <c r="R194" s="15"/>
      <c r="S194" s="15"/>
      <c r="T194" s="61"/>
    </row>
    <row r="195" spans="1:20" s="1" customFormat="1" ht="41.25" customHeight="1" x14ac:dyDescent="0.2">
      <c r="A195" s="48">
        <f t="shared" si="40"/>
        <v>188</v>
      </c>
      <c r="B195" s="27" t="s">
        <v>74</v>
      </c>
      <c r="C195" s="27" t="s">
        <v>33</v>
      </c>
      <c r="D195" s="27" t="s">
        <v>193</v>
      </c>
      <c r="E195" s="27" t="s">
        <v>52</v>
      </c>
      <c r="F195" s="27" t="s">
        <v>19</v>
      </c>
      <c r="G195" s="27" t="s">
        <v>52</v>
      </c>
      <c r="H195" s="27" t="s">
        <v>12</v>
      </c>
      <c r="I195" s="19" t="s">
        <v>112</v>
      </c>
      <c r="J195" s="88" t="s">
        <v>191</v>
      </c>
      <c r="K195" s="38" t="s">
        <v>135</v>
      </c>
      <c r="L195" s="24">
        <v>100</v>
      </c>
      <c r="M195" s="24">
        <v>100</v>
      </c>
      <c r="N195" s="24">
        <v>100</v>
      </c>
      <c r="O195" s="24">
        <v>100</v>
      </c>
      <c r="P195" s="15">
        <v>277.8</v>
      </c>
      <c r="Q195" s="15">
        <v>182.35</v>
      </c>
      <c r="R195" s="15"/>
      <c r="S195" s="15"/>
      <c r="T195" s="61"/>
    </row>
    <row r="196" spans="1:20" s="1" customFormat="1" ht="33" customHeight="1" x14ac:dyDescent="0.2">
      <c r="A196" s="48">
        <f t="shared" si="40"/>
        <v>189</v>
      </c>
      <c r="B196" s="27" t="s">
        <v>73</v>
      </c>
      <c r="C196" s="27" t="s">
        <v>33</v>
      </c>
      <c r="D196" s="27" t="s">
        <v>176</v>
      </c>
      <c r="E196" s="27" t="s">
        <v>11</v>
      </c>
      <c r="F196" s="27" t="s">
        <v>37</v>
      </c>
      <c r="G196" s="27" t="s">
        <v>11</v>
      </c>
      <c r="H196" s="27" t="s">
        <v>37</v>
      </c>
      <c r="I196" s="19" t="s">
        <v>112</v>
      </c>
      <c r="J196" s="45" t="s">
        <v>177</v>
      </c>
      <c r="K196" s="33"/>
      <c r="L196" s="24"/>
      <c r="M196" s="24"/>
      <c r="N196" s="24"/>
      <c r="O196" s="24"/>
      <c r="P196" s="15">
        <f>P197</f>
        <v>-900.4</v>
      </c>
      <c r="Q196" s="15">
        <f>Q197</f>
        <v>-609.78</v>
      </c>
      <c r="R196" s="15"/>
      <c r="S196" s="15"/>
      <c r="T196" s="61"/>
    </row>
    <row r="197" spans="1:20" s="1" customFormat="1" ht="55.15" customHeight="1" x14ac:dyDescent="0.2">
      <c r="A197" s="48">
        <f t="shared" si="40"/>
        <v>190</v>
      </c>
      <c r="B197" s="27" t="s">
        <v>73</v>
      </c>
      <c r="C197" s="27" t="s">
        <v>33</v>
      </c>
      <c r="D197" s="27" t="s">
        <v>176</v>
      </c>
      <c r="E197" s="27" t="s">
        <v>52</v>
      </c>
      <c r="F197" s="27" t="s">
        <v>37</v>
      </c>
      <c r="G197" s="27" t="s">
        <v>52</v>
      </c>
      <c r="H197" s="27" t="s">
        <v>12</v>
      </c>
      <c r="I197" s="19" t="s">
        <v>112</v>
      </c>
      <c r="J197" s="45" t="s">
        <v>178</v>
      </c>
      <c r="K197" s="33" t="s">
        <v>160</v>
      </c>
      <c r="L197" s="24">
        <v>100</v>
      </c>
      <c r="M197" s="24">
        <v>100</v>
      </c>
      <c r="N197" s="24">
        <v>100</v>
      </c>
      <c r="O197" s="24">
        <v>100</v>
      </c>
      <c r="P197" s="15">
        <v>-900.4</v>
      </c>
      <c r="Q197" s="15">
        <v>-609.78</v>
      </c>
      <c r="R197" s="15"/>
      <c r="S197" s="15"/>
      <c r="T197" s="61"/>
    </row>
    <row r="198" spans="1:20" s="1" customFormat="1" ht="31.5" customHeight="1" thickBot="1" x14ac:dyDescent="0.25">
      <c r="A198" s="157">
        <f t="shared" si="40"/>
        <v>191</v>
      </c>
      <c r="B198" s="83"/>
      <c r="C198" s="83"/>
      <c r="D198" s="83"/>
      <c r="E198" s="83"/>
      <c r="F198" s="83"/>
      <c r="G198" s="83"/>
      <c r="H198" s="83"/>
      <c r="I198" s="83"/>
      <c r="J198" s="84" t="s">
        <v>6</v>
      </c>
      <c r="K198" s="85"/>
      <c r="L198" s="86"/>
      <c r="M198" s="86"/>
      <c r="N198" s="86"/>
      <c r="O198" s="86"/>
      <c r="P198" s="87">
        <f>SUM(P8+P115)</f>
        <v>1097765.0800000003</v>
      </c>
      <c r="Q198" s="87">
        <f>SUM(Q8+Q115)</f>
        <v>1641995.8400000003</v>
      </c>
      <c r="R198" s="87">
        <f>SUM(R8+R115)</f>
        <v>1536224.1</v>
      </c>
      <c r="S198" s="87">
        <f>SUM(S8+S115)</f>
        <v>1400949.3699999996</v>
      </c>
      <c r="T198" s="121">
        <f>SUM(T8+T115)</f>
        <v>1369556.99</v>
      </c>
    </row>
    <row r="199" spans="1:20" s="1" customFormat="1" ht="31.5" customHeight="1" x14ac:dyDescent="0.2">
      <c r="A199" s="8"/>
      <c r="B199" s="49"/>
      <c r="C199" s="3"/>
      <c r="D199" s="3"/>
      <c r="E199" s="3"/>
      <c r="F199" s="3"/>
      <c r="G199" s="3"/>
      <c r="H199" s="3"/>
      <c r="I199" s="3"/>
      <c r="J199" s="17"/>
      <c r="K199" s="14"/>
      <c r="L199" s="4"/>
      <c r="M199" s="4"/>
      <c r="N199" s="4"/>
      <c r="O199" s="4"/>
      <c r="P199" s="7"/>
      <c r="Q199" s="7"/>
      <c r="R199" s="12"/>
      <c r="S199" s="6"/>
      <c r="T199" s="64"/>
    </row>
    <row r="200" spans="1:20" s="1" customFormat="1" ht="31.5" customHeight="1" x14ac:dyDescent="0.2">
      <c r="A200" s="8"/>
      <c r="B200" s="49"/>
      <c r="C200" s="3"/>
      <c r="D200" s="3"/>
      <c r="E200" s="3"/>
      <c r="F200" s="3"/>
      <c r="G200" s="3"/>
      <c r="H200" s="3"/>
      <c r="I200" s="3"/>
      <c r="J200" s="17"/>
      <c r="K200" s="14"/>
      <c r="L200" s="4"/>
      <c r="M200" s="4"/>
      <c r="N200" s="4"/>
      <c r="O200" s="4"/>
      <c r="P200" s="7"/>
      <c r="Q200" s="7"/>
      <c r="R200" s="46"/>
      <c r="S200" s="46"/>
      <c r="T200" s="65"/>
    </row>
    <row r="201" spans="1:20" s="1" customFormat="1" ht="31.5" customHeight="1" x14ac:dyDescent="0.2">
      <c r="A201" s="8"/>
      <c r="B201" s="49"/>
      <c r="C201" s="3"/>
      <c r="D201" s="3"/>
      <c r="E201" s="3"/>
      <c r="F201" s="3"/>
      <c r="G201" s="3"/>
      <c r="H201" s="3"/>
      <c r="I201" s="3"/>
      <c r="J201" s="17"/>
      <c r="K201" s="14"/>
      <c r="L201" s="4"/>
      <c r="M201" s="4"/>
      <c r="N201" s="4"/>
      <c r="O201" s="4"/>
      <c r="P201" s="7"/>
      <c r="Q201" s="7"/>
      <c r="R201" s="12"/>
      <c r="S201" s="6"/>
      <c r="T201" s="64"/>
    </row>
    <row r="202" spans="1:20" s="1" customFormat="1" ht="31.5" customHeight="1" x14ac:dyDescent="0.2">
      <c r="A202" s="8"/>
      <c r="B202" s="49"/>
      <c r="C202" s="3"/>
      <c r="D202" s="3"/>
      <c r="E202" s="3"/>
      <c r="F202" s="3"/>
      <c r="G202" s="3"/>
      <c r="H202" s="3"/>
      <c r="I202" s="3"/>
      <c r="J202" s="17"/>
      <c r="K202" s="14"/>
      <c r="L202" s="4"/>
      <c r="M202" s="4"/>
      <c r="N202" s="4"/>
      <c r="O202" s="4"/>
      <c r="P202" s="7"/>
      <c r="Q202" s="7"/>
      <c r="R202" s="12"/>
      <c r="S202" s="6"/>
      <c r="T202" s="64"/>
    </row>
    <row r="203" spans="1:20" s="1" customFormat="1" ht="31.5" customHeight="1" x14ac:dyDescent="0.2">
      <c r="A203" s="8"/>
      <c r="B203" s="49"/>
      <c r="C203" s="3"/>
      <c r="D203" s="3"/>
      <c r="E203" s="3"/>
      <c r="F203" s="3"/>
      <c r="G203" s="3"/>
      <c r="H203" s="3"/>
      <c r="I203" s="3"/>
      <c r="J203" s="17"/>
      <c r="K203" s="14"/>
      <c r="L203" s="4"/>
      <c r="M203" s="4"/>
      <c r="N203" s="4"/>
      <c r="O203" s="4"/>
      <c r="P203" s="7"/>
      <c r="Q203" s="7"/>
      <c r="R203" s="12"/>
      <c r="S203" s="6"/>
      <c r="T203" s="64"/>
    </row>
    <row r="204" spans="1:20" s="1" customFormat="1" ht="31.5" customHeight="1" x14ac:dyDescent="0.2">
      <c r="A204" s="8"/>
      <c r="B204" s="49"/>
      <c r="C204" s="3"/>
      <c r="D204" s="3"/>
      <c r="E204" s="3"/>
      <c r="F204" s="3"/>
      <c r="G204" s="3"/>
      <c r="H204" s="3"/>
      <c r="I204" s="3"/>
      <c r="J204" s="17"/>
      <c r="K204" s="14"/>
      <c r="L204" s="4"/>
      <c r="M204" s="4"/>
      <c r="N204" s="4"/>
      <c r="O204" s="4"/>
      <c r="P204" s="7"/>
      <c r="Q204" s="7"/>
      <c r="R204" s="12"/>
      <c r="S204" s="6"/>
      <c r="T204" s="64"/>
    </row>
    <row r="205" spans="1:20" s="1" customFormat="1" ht="31.5" customHeight="1" x14ac:dyDescent="0.2">
      <c r="A205" s="8"/>
      <c r="B205" s="49"/>
      <c r="C205" s="3"/>
      <c r="D205" s="3"/>
      <c r="E205" s="3"/>
      <c r="F205" s="3"/>
      <c r="G205" s="3"/>
      <c r="H205" s="3"/>
      <c r="I205" s="3"/>
      <c r="J205" s="17"/>
      <c r="K205" s="14"/>
      <c r="L205" s="4"/>
      <c r="M205" s="4"/>
      <c r="N205" s="4"/>
      <c r="O205" s="4"/>
      <c r="P205" s="7"/>
      <c r="Q205" s="7"/>
      <c r="R205" s="12"/>
      <c r="S205" s="6"/>
      <c r="T205" s="64"/>
    </row>
    <row r="206" spans="1:20" s="1" customFormat="1" ht="31.5" customHeight="1" x14ac:dyDescent="0.2">
      <c r="A206" s="8"/>
      <c r="B206" s="49"/>
      <c r="C206" s="3"/>
      <c r="D206" s="3"/>
      <c r="E206" s="3"/>
      <c r="F206" s="3"/>
      <c r="G206" s="3"/>
      <c r="H206" s="3"/>
      <c r="I206" s="3"/>
      <c r="J206" s="17"/>
      <c r="K206" s="14"/>
      <c r="L206" s="4"/>
      <c r="M206" s="4"/>
      <c r="N206" s="4"/>
      <c r="O206" s="4"/>
      <c r="P206" s="7"/>
      <c r="Q206" s="7"/>
      <c r="R206" s="12"/>
      <c r="S206" s="6"/>
      <c r="T206" s="64"/>
    </row>
    <row r="207" spans="1:20" s="1" customFormat="1" ht="31.5" customHeight="1" x14ac:dyDescent="0.2">
      <c r="A207" s="8"/>
      <c r="B207" s="49"/>
      <c r="C207" s="3"/>
      <c r="D207" s="3"/>
      <c r="E207" s="3"/>
      <c r="F207" s="3"/>
      <c r="G207" s="3"/>
      <c r="H207" s="3"/>
      <c r="I207" s="3"/>
      <c r="J207" s="17"/>
      <c r="K207" s="14"/>
      <c r="L207" s="4"/>
      <c r="M207" s="4"/>
      <c r="N207" s="4"/>
      <c r="O207" s="4"/>
      <c r="P207" s="7"/>
      <c r="Q207" s="7"/>
      <c r="R207" s="12"/>
      <c r="S207" s="6"/>
      <c r="T207" s="64"/>
    </row>
    <row r="208" spans="1:20" s="1" customFormat="1" ht="31.5" customHeight="1" x14ac:dyDescent="0.2">
      <c r="A208" s="8"/>
      <c r="B208" s="49"/>
      <c r="C208" s="3"/>
      <c r="D208" s="3"/>
      <c r="E208" s="3"/>
      <c r="F208" s="3"/>
      <c r="G208" s="3"/>
      <c r="H208" s="3"/>
      <c r="I208" s="3"/>
      <c r="J208" s="17"/>
      <c r="K208" s="14"/>
      <c r="L208" s="4"/>
      <c r="M208" s="4"/>
      <c r="N208" s="4"/>
      <c r="O208" s="4"/>
      <c r="P208" s="7"/>
      <c r="Q208" s="7"/>
      <c r="R208" s="12"/>
      <c r="S208" s="6"/>
      <c r="T208" s="64"/>
    </row>
    <row r="209" spans="1:20" s="1" customFormat="1" ht="31.5" customHeight="1" x14ac:dyDescent="0.2">
      <c r="A209" s="8"/>
      <c r="B209" s="49"/>
      <c r="C209" s="3"/>
      <c r="D209" s="3"/>
      <c r="E209" s="3"/>
      <c r="F209" s="3"/>
      <c r="G209" s="3"/>
      <c r="H209" s="3"/>
      <c r="I209" s="3"/>
      <c r="J209" s="17"/>
      <c r="K209" s="14"/>
      <c r="L209" s="4"/>
      <c r="M209" s="4"/>
      <c r="N209" s="4"/>
      <c r="O209" s="4"/>
      <c r="P209" s="7"/>
      <c r="Q209" s="7"/>
      <c r="R209" s="12"/>
      <c r="S209" s="6"/>
      <c r="T209" s="64"/>
    </row>
    <row r="210" spans="1:20" s="1" customFormat="1" ht="31.5" customHeight="1" x14ac:dyDescent="0.2">
      <c r="A210" s="8"/>
      <c r="B210" s="49"/>
      <c r="C210" s="3"/>
      <c r="D210" s="3"/>
      <c r="E210" s="3"/>
      <c r="F210" s="3"/>
      <c r="G210" s="3"/>
      <c r="H210" s="3"/>
      <c r="I210" s="3"/>
      <c r="J210" s="17"/>
      <c r="K210" s="14"/>
      <c r="L210" s="4"/>
      <c r="M210" s="4"/>
      <c r="N210" s="4"/>
      <c r="O210" s="4"/>
      <c r="P210" s="7"/>
      <c r="Q210" s="7"/>
      <c r="R210" s="12"/>
      <c r="S210" s="6"/>
      <c r="T210" s="64"/>
    </row>
    <row r="211" spans="1:20" s="1" customFormat="1" ht="31.5" customHeight="1" x14ac:dyDescent="0.2">
      <c r="A211" s="8"/>
      <c r="B211" s="49"/>
      <c r="C211" s="3"/>
      <c r="D211" s="3"/>
      <c r="E211" s="3"/>
      <c r="F211" s="3"/>
      <c r="G211" s="3"/>
      <c r="H211" s="3"/>
      <c r="I211" s="3"/>
      <c r="J211" s="17"/>
      <c r="K211" s="14"/>
      <c r="L211" s="4"/>
      <c r="M211" s="4"/>
      <c r="N211" s="4"/>
      <c r="O211" s="4"/>
      <c r="P211" s="7"/>
      <c r="Q211" s="7"/>
      <c r="R211" s="12"/>
      <c r="S211" s="6"/>
      <c r="T211" s="64"/>
    </row>
    <row r="212" spans="1:20" s="1" customFormat="1" ht="31.5" customHeight="1" x14ac:dyDescent="0.2">
      <c r="A212" s="8"/>
      <c r="B212" s="49"/>
      <c r="C212" s="3"/>
      <c r="D212" s="3"/>
      <c r="E212" s="3"/>
      <c r="F212" s="3"/>
      <c r="G212" s="3"/>
      <c r="H212" s="3"/>
      <c r="I212" s="3"/>
      <c r="J212" s="17"/>
      <c r="K212" s="14"/>
      <c r="L212" s="4"/>
      <c r="M212" s="4"/>
      <c r="N212" s="4"/>
      <c r="O212" s="4"/>
      <c r="P212" s="7"/>
      <c r="Q212" s="7"/>
      <c r="R212" s="12"/>
      <c r="S212" s="6"/>
      <c r="T212" s="64"/>
    </row>
    <row r="213" spans="1:20" s="1" customFormat="1" ht="31.5" customHeight="1" x14ac:dyDescent="0.2">
      <c r="A213" s="8"/>
      <c r="B213" s="49"/>
      <c r="C213" s="3"/>
      <c r="D213" s="3"/>
      <c r="E213" s="3"/>
      <c r="F213" s="3"/>
      <c r="G213" s="3"/>
      <c r="H213" s="3"/>
      <c r="I213" s="3"/>
      <c r="J213" s="17"/>
      <c r="K213" s="14"/>
      <c r="L213" s="4"/>
      <c r="M213" s="4"/>
      <c r="N213" s="4"/>
      <c r="O213" s="4"/>
      <c r="P213" s="7"/>
      <c r="Q213" s="7"/>
      <c r="R213" s="12"/>
      <c r="S213" s="6"/>
      <c r="T213" s="64"/>
    </row>
    <row r="214" spans="1:20" s="1" customFormat="1" ht="31.5" customHeight="1" x14ac:dyDescent="0.2">
      <c r="A214" s="8"/>
      <c r="B214" s="49"/>
      <c r="C214" s="3"/>
      <c r="D214" s="3"/>
      <c r="E214" s="3"/>
      <c r="F214" s="3"/>
      <c r="G214" s="3"/>
      <c r="H214" s="3"/>
      <c r="I214" s="3"/>
      <c r="J214" s="17"/>
      <c r="K214" s="14"/>
      <c r="L214" s="4"/>
      <c r="M214" s="4"/>
      <c r="N214" s="4"/>
      <c r="O214" s="4"/>
      <c r="P214" s="7"/>
      <c r="Q214" s="7"/>
      <c r="R214" s="12"/>
      <c r="S214" s="6"/>
      <c r="T214" s="64"/>
    </row>
    <row r="215" spans="1:20" s="1" customFormat="1" ht="31.5" customHeight="1" x14ac:dyDescent="0.2">
      <c r="A215" s="8"/>
      <c r="B215" s="49"/>
      <c r="C215" s="3"/>
      <c r="D215" s="3"/>
      <c r="E215" s="3"/>
      <c r="F215" s="3"/>
      <c r="G215" s="3"/>
      <c r="H215" s="3"/>
      <c r="I215" s="3"/>
      <c r="J215" s="17"/>
      <c r="K215" s="14"/>
      <c r="L215" s="4"/>
      <c r="M215" s="4"/>
      <c r="N215" s="4"/>
      <c r="O215" s="4"/>
      <c r="P215" s="7"/>
      <c r="Q215" s="7"/>
      <c r="R215" s="12"/>
      <c r="S215" s="6"/>
      <c r="T215" s="64"/>
    </row>
    <row r="216" spans="1:20" s="1" customFormat="1" ht="31.5" customHeight="1" x14ac:dyDescent="0.2">
      <c r="A216" s="8"/>
      <c r="B216" s="49"/>
      <c r="C216" s="3"/>
      <c r="D216" s="3"/>
      <c r="E216" s="3"/>
      <c r="F216" s="3"/>
      <c r="G216" s="3"/>
      <c r="H216" s="3"/>
      <c r="I216" s="3"/>
      <c r="J216" s="17"/>
      <c r="K216" s="14"/>
      <c r="L216" s="4"/>
      <c r="M216" s="4"/>
      <c r="N216" s="4"/>
      <c r="O216" s="4"/>
      <c r="P216" s="7"/>
      <c r="Q216" s="7"/>
      <c r="R216" s="12"/>
      <c r="S216" s="6"/>
      <c r="T216" s="64"/>
    </row>
    <row r="217" spans="1:20" s="1" customFormat="1" ht="31.5" customHeight="1" x14ac:dyDescent="0.2">
      <c r="A217" s="8"/>
      <c r="B217" s="49"/>
      <c r="C217" s="3"/>
      <c r="D217" s="3"/>
      <c r="E217" s="3"/>
      <c r="F217" s="3"/>
      <c r="G217" s="3"/>
      <c r="H217" s="3"/>
      <c r="I217" s="3"/>
      <c r="J217" s="17"/>
      <c r="K217" s="14"/>
      <c r="L217" s="4"/>
      <c r="M217" s="4"/>
      <c r="N217" s="4"/>
      <c r="O217" s="4"/>
      <c r="P217" s="7"/>
      <c r="Q217" s="7"/>
      <c r="R217" s="12"/>
      <c r="S217" s="6"/>
      <c r="T217" s="64"/>
    </row>
    <row r="218" spans="1:20" s="1" customFormat="1" ht="31.5" customHeight="1" x14ac:dyDescent="0.2">
      <c r="A218" s="8"/>
      <c r="B218" s="49"/>
      <c r="C218" s="3"/>
      <c r="D218" s="3"/>
      <c r="E218" s="3"/>
      <c r="F218" s="3"/>
      <c r="G218" s="3"/>
      <c r="H218" s="3"/>
      <c r="I218" s="3"/>
      <c r="J218" s="17"/>
      <c r="K218" s="14"/>
      <c r="L218" s="4"/>
      <c r="M218" s="4"/>
      <c r="N218" s="4"/>
      <c r="O218" s="4"/>
      <c r="P218" s="7"/>
      <c r="Q218" s="7"/>
      <c r="R218" s="12"/>
      <c r="S218" s="6"/>
      <c r="T218" s="64"/>
    </row>
    <row r="219" spans="1:20" s="1" customFormat="1" ht="31.5" customHeight="1" x14ac:dyDescent="0.2">
      <c r="A219" s="8"/>
      <c r="B219" s="49"/>
      <c r="C219" s="3"/>
      <c r="D219" s="3"/>
      <c r="E219" s="3"/>
      <c r="F219" s="3"/>
      <c r="G219" s="3"/>
      <c r="H219" s="3"/>
      <c r="I219" s="3"/>
      <c r="J219" s="17"/>
      <c r="K219" s="14"/>
      <c r="L219" s="4"/>
      <c r="M219" s="4"/>
      <c r="N219" s="4"/>
      <c r="O219" s="4"/>
      <c r="P219" s="7"/>
      <c r="Q219" s="7"/>
      <c r="R219" s="12"/>
      <c r="S219" s="6"/>
      <c r="T219" s="64"/>
    </row>
    <row r="220" spans="1:20" s="1" customFormat="1" ht="31.5" customHeight="1" x14ac:dyDescent="0.2">
      <c r="A220" s="8"/>
      <c r="B220" s="49"/>
      <c r="C220" s="3"/>
      <c r="D220" s="3"/>
      <c r="E220" s="3"/>
      <c r="F220" s="3"/>
      <c r="G220" s="3"/>
      <c r="H220" s="3"/>
      <c r="I220" s="3"/>
      <c r="J220" s="17"/>
      <c r="K220" s="14"/>
      <c r="L220" s="4"/>
      <c r="M220" s="4"/>
      <c r="N220" s="4"/>
      <c r="O220" s="4"/>
      <c r="P220" s="7"/>
      <c r="Q220" s="7"/>
      <c r="R220" s="12"/>
      <c r="S220" s="6"/>
      <c r="T220" s="64"/>
    </row>
    <row r="221" spans="1:20" s="1" customFormat="1" ht="31.5" customHeight="1" x14ac:dyDescent="0.2">
      <c r="A221" s="8"/>
      <c r="B221" s="49"/>
      <c r="C221" s="3"/>
      <c r="D221" s="3"/>
      <c r="E221" s="3"/>
      <c r="F221" s="3"/>
      <c r="G221" s="3"/>
      <c r="H221" s="3"/>
      <c r="I221" s="3"/>
      <c r="J221" s="17"/>
      <c r="K221" s="14"/>
      <c r="L221" s="4"/>
      <c r="M221" s="4"/>
      <c r="N221" s="4"/>
      <c r="O221" s="4"/>
      <c r="P221" s="7"/>
      <c r="Q221" s="7"/>
      <c r="R221" s="12"/>
      <c r="S221" s="6"/>
      <c r="T221" s="64"/>
    </row>
    <row r="222" spans="1:20" s="1" customFormat="1" ht="31.5" customHeight="1" x14ac:dyDescent="0.2">
      <c r="A222" s="8"/>
      <c r="B222" s="49"/>
      <c r="C222" s="3"/>
      <c r="D222" s="3"/>
      <c r="E222" s="3"/>
      <c r="F222" s="3"/>
      <c r="G222" s="3"/>
      <c r="H222" s="3"/>
      <c r="I222" s="3"/>
      <c r="J222" s="17"/>
      <c r="K222" s="14"/>
      <c r="L222" s="4"/>
      <c r="M222" s="4"/>
      <c r="N222" s="4"/>
      <c r="O222" s="4"/>
      <c r="P222" s="7"/>
      <c r="Q222" s="7"/>
      <c r="R222" s="12"/>
      <c r="S222" s="6"/>
      <c r="T222" s="64"/>
    </row>
    <row r="223" spans="1:20" s="1" customFormat="1" ht="31.5" customHeight="1" x14ac:dyDescent="0.2">
      <c r="A223" s="8"/>
      <c r="B223" s="49"/>
      <c r="C223" s="3"/>
      <c r="D223" s="3"/>
      <c r="E223" s="3"/>
      <c r="F223" s="3"/>
      <c r="G223" s="3"/>
      <c r="H223" s="3"/>
      <c r="I223" s="3"/>
      <c r="J223" s="17"/>
      <c r="K223" s="14"/>
      <c r="L223" s="4"/>
      <c r="M223" s="4"/>
      <c r="N223" s="4"/>
      <c r="O223" s="4"/>
      <c r="P223" s="7"/>
      <c r="Q223" s="7"/>
      <c r="R223" s="12"/>
      <c r="S223" s="6"/>
      <c r="T223" s="64"/>
    </row>
    <row r="224" spans="1:20" s="1" customFormat="1" ht="31.5" customHeight="1" x14ac:dyDescent="0.2">
      <c r="A224" s="8"/>
      <c r="B224" s="49"/>
      <c r="C224" s="3"/>
      <c r="D224" s="3"/>
      <c r="E224" s="3"/>
      <c r="F224" s="3"/>
      <c r="G224" s="3"/>
      <c r="H224" s="3"/>
      <c r="I224" s="3"/>
      <c r="J224" s="17"/>
      <c r="K224" s="14"/>
      <c r="L224" s="4"/>
      <c r="M224" s="4"/>
      <c r="N224" s="4"/>
      <c r="O224" s="4"/>
      <c r="P224" s="7"/>
      <c r="Q224" s="7"/>
      <c r="R224" s="12"/>
      <c r="S224" s="6"/>
      <c r="T224" s="64"/>
    </row>
    <row r="225" spans="1:20" s="1" customFormat="1" ht="31.5" customHeight="1" x14ac:dyDescent="0.2">
      <c r="A225" s="8"/>
      <c r="B225" s="49"/>
      <c r="C225" s="3"/>
      <c r="D225" s="3"/>
      <c r="E225" s="3"/>
      <c r="F225" s="3"/>
      <c r="G225" s="3"/>
      <c r="H225" s="3"/>
      <c r="I225" s="3"/>
      <c r="J225" s="17"/>
      <c r="K225" s="14"/>
      <c r="L225" s="4"/>
      <c r="M225" s="4"/>
      <c r="N225" s="4"/>
      <c r="O225" s="4"/>
      <c r="P225" s="7"/>
      <c r="Q225" s="7"/>
      <c r="R225" s="12"/>
      <c r="S225" s="6"/>
      <c r="T225" s="64"/>
    </row>
    <row r="226" spans="1:20" s="1" customFormat="1" ht="31.5" customHeight="1" x14ac:dyDescent="0.2">
      <c r="A226" s="8"/>
      <c r="B226" s="49"/>
      <c r="C226" s="3"/>
      <c r="D226" s="3"/>
      <c r="E226" s="3"/>
      <c r="F226" s="3"/>
      <c r="G226" s="3"/>
      <c r="H226" s="3"/>
      <c r="I226" s="3"/>
      <c r="J226" s="17"/>
      <c r="K226" s="14"/>
      <c r="L226" s="4"/>
      <c r="M226" s="4"/>
      <c r="N226" s="4"/>
      <c r="O226" s="4"/>
      <c r="P226" s="7"/>
      <c r="Q226" s="7"/>
      <c r="R226" s="12"/>
      <c r="S226" s="6"/>
      <c r="T226" s="64"/>
    </row>
    <row r="227" spans="1:20" s="1" customFormat="1" ht="31.5" customHeight="1" x14ac:dyDescent="0.2">
      <c r="A227" s="8"/>
      <c r="B227" s="49"/>
      <c r="C227" s="3"/>
      <c r="D227" s="3"/>
      <c r="E227" s="3"/>
      <c r="F227" s="3"/>
      <c r="G227" s="3"/>
      <c r="H227" s="3"/>
      <c r="I227" s="3"/>
      <c r="J227" s="17"/>
      <c r="K227" s="14"/>
      <c r="L227" s="4"/>
      <c r="M227" s="4"/>
      <c r="N227" s="4"/>
      <c r="O227" s="4"/>
      <c r="P227" s="7"/>
      <c r="Q227" s="7"/>
      <c r="R227" s="12"/>
      <c r="S227" s="6"/>
      <c r="T227" s="64"/>
    </row>
    <row r="228" spans="1:20" s="1" customFormat="1" ht="31.5" customHeight="1" x14ac:dyDescent="0.2">
      <c r="A228" s="8"/>
      <c r="B228" s="49"/>
      <c r="C228" s="3"/>
      <c r="D228" s="3"/>
      <c r="E228" s="3"/>
      <c r="F228" s="3"/>
      <c r="G228" s="3"/>
      <c r="H228" s="3"/>
      <c r="I228" s="3"/>
      <c r="J228" s="17"/>
      <c r="K228" s="14"/>
      <c r="L228" s="4"/>
      <c r="M228" s="4"/>
      <c r="N228" s="4"/>
      <c r="O228" s="4"/>
      <c r="P228" s="7"/>
      <c r="Q228" s="7"/>
      <c r="R228" s="12"/>
      <c r="S228" s="6"/>
      <c r="T228" s="64"/>
    </row>
    <row r="229" spans="1:20" s="1" customFormat="1" ht="31.5" customHeight="1" x14ac:dyDescent="0.2">
      <c r="A229" s="8"/>
      <c r="B229" s="49"/>
      <c r="C229" s="3"/>
      <c r="D229" s="3"/>
      <c r="E229" s="3"/>
      <c r="F229" s="3"/>
      <c r="G229" s="3"/>
      <c r="H229" s="3"/>
      <c r="I229" s="3"/>
      <c r="J229" s="17"/>
      <c r="K229" s="14"/>
      <c r="L229" s="4"/>
      <c r="M229" s="4"/>
      <c r="N229" s="4"/>
      <c r="O229" s="4"/>
      <c r="P229" s="7"/>
      <c r="Q229" s="7"/>
      <c r="R229" s="12"/>
      <c r="S229" s="6"/>
      <c r="T229" s="64"/>
    </row>
    <row r="230" spans="1:20" s="1" customFormat="1" ht="31.5" customHeight="1" x14ac:dyDescent="0.2">
      <c r="A230" s="8"/>
      <c r="B230" s="49"/>
      <c r="C230" s="3"/>
      <c r="D230" s="3"/>
      <c r="E230" s="3"/>
      <c r="F230" s="3"/>
      <c r="G230" s="3"/>
      <c r="H230" s="3"/>
      <c r="I230" s="3"/>
      <c r="J230" s="17"/>
      <c r="K230" s="14"/>
      <c r="L230" s="4"/>
      <c r="M230" s="4"/>
      <c r="N230" s="4"/>
      <c r="O230" s="4"/>
      <c r="P230" s="7"/>
      <c r="Q230" s="7"/>
      <c r="R230" s="12"/>
      <c r="S230" s="6"/>
      <c r="T230" s="64"/>
    </row>
    <row r="231" spans="1:20" s="1" customFormat="1" ht="31.5" customHeight="1" x14ac:dyDescent="0.2">
      <c r="A231" s="8"/>
      <c r="B231" s="49"/>
      <c r="C231" s="3"/>
      <c r="D231" s="3"/>
      <c r="E231" s="3"/>
      <c r="F231" s="3"/>
      <c r="G231" s="3"/>
      <c r="H231" s="3"/>
      <c r="I231" s="3"/>
      <c r="J231" s="17"/>
      <c r="K231" s="14"/>
      <c r="L231" s="4"/>
      <c r="M231" s="4"/>
      <c r="N231" s="4"/>
      <c r="O231" s="4"/>
      <c r="P231" s="7"/>
      <c r="Q231" s="7"/>
      <c r="R231" s="12"/>
      <c r="S231" s="6"/>
      <c r="T231" s="64"/>
    </row>
    <row r="232" spans="1:20" s="1" customFormat="1" ht="31.5" customHeight="1" x14ac:dyDescent="0.2">
      <c r="A232" s="8"/>
      <c r="B232" s="49"/>
      <c r="C232" s="3"/>
      <c r="D232" s="3"/>
      <c r="E232" s="3"/>
      <c r="F232" s="3"/>
      <c r="G232" s="3"/>
      <c r="H232" s="3"/>
      <c r="I232" s="3"/>
      <c r="J232" s="17"/>
      <c r="K232" s="14"/>
      <c r="L232" s="4"/>
      <c r="M232" s="4"/>
      <c r="N232" s="4"/>
      <c r="O232" s="4"/>
      <c r="P232" s="7"/>
      <c r="Q232" s="7"/>
      <c r="R232" s="12"/>
      <c r="S232" s="6"/>
      <c r="T232" s="64"/>
    </row>
    <row r="233" spans="1:20" s="1" customFormat="1" ht="31.5" customHeight="1" x14ac:dyDescent="0.2">
      <c r="A233" s="8"/>
      <c r="B233" s="49"/>
      <c r="C233" s="3"/>
      <c r="D233" s="3"/>
      <c r="E233" s="3"/>
      <c r="F233" s="3"/>
      <c r="G233" s="3"/>
      <c r="H233" s="3"/>
      <c r="I233" s="3"/>
      <c r="J233" s="17"/>
      <c r="K233" s="14"/>
      <c r="L233" s="4"/>
      <c r="M233" s="4"/>
      <c r="N233" s="4"/>
      <c r="O233" s="4"/>
      <c r="P233" s="7"/>
      <c r="Q233" s="7"/>
      <c r="R233" s="12"/>
      <c r="S233" s="6"/>
      <c r="T233" s="64"/>
    </row>
    <row r="234" spans="1:20" s="1" customFormat="1" ht="31.5" customHeight="1" x14ac:dyDescent="0.2">
      <c r="A234" s="8"/>
      <c r="B234" s="49"/>
      <c r="C234" s="3"/>
      <c r="D234" s="3"/>
      <c r="E234" s="3"/>
      <c r="F234" s="3"/>
      <c r="G234" s="3"/>
      <c r="H234" s="3"/>
      <c r="I234" s="3"/>
      <c r="J234" s="17"/>
      <c r="K234" s="14"/>
      <c r="L234" s="4"/>
      <c r="M234" s="4"/>
      <c r="N234" s="4"/>
      <c r="O234" s="4"/>
      <c r="P234" s="7"/>
      <c r="Q234" s="7"/>
      <c r="R234" s="12"/>
      <c r="S234" s="6"/>
      <c r="T234" s="64"/>
    </row>
    <row r="235" spans="1:20" s="1" customFormat="1" ht="31.5" customHeight="1" x14ac:dyDescent="0.2">
      <c r="A235" s="8"/>
      <c r="B235" s="49"/>
      <c r="C235" s="3"/>
      <c r="D235" s="3"/>
      <c r="E235" s="3"/>
      <c r="F235" s="3"/>
      <c r="G235" s="3"/>
      <c r="H235" s="3"/>
      <c r="I235" s="3"/>
      <c r="J235" s="17"/>
      <c r="K235" s="14"/>
      <c r="L235" s="4"/>
      <c r="M235" s="4"/>
      <c r="N235" s="4"/>
      <c r="O235" s="4"/>
      <c r="P235" s="7"/>
      <c r="Q235" s="7"/>
      <c r="R235" s="12"/>
      <c r="S235" s="6"/>
      <c r="T235" s="64"/>
    </row>
    <row r="236" spans="1:20" s="1" customFormat="1" ht="31.5" customHeight="1" x14ac:dyDescent="0.2">
      <c r="A236" s="8"/>
      <c r="B236" s="49"/>
      <c r="C236" s="3"/>
      <c r="D236" s="3"/>
      <c r="E236" s="3"/>
      <c r="F236" s="3"/>
      <c r="G236" s="3"/>
      <c r="H236" s="3"/>
      <c r="I236" s="3"/>
      <c r="J236" s="17"/>
      <c r="K236" s="14"/>
      <c r="L236" s="4"/>
      <c r="M236" s="4"/>
      <c r="N236" s="4"/>
      <c r="O236" s="4"/>
      <c r="P236" s="7"/>
      <c r="Q236" s="7"/>
      <c r="R236" s="12"/>
      <c r="S236" s="6"/>
      <c r="T236" s="64"/>
    </row>
    <row r="237" spans="1:20" s="1" customFormat="1" ht="31.5" customHeight="1" x14ac:dyDescent="0.2">
      <c r="A237" s="8"/>
      <c r="B237" s="49"/>
      <c r="C237" s="3"/>
      <c r="D237" s="3"/>
      <c r="E237" s="3"/>
      <c r="F237" s="3"/>
      <c r="G237" s="3"/>
      <c r="H237" s="3"/>
      <c r="I237" s="3"/>
      <c r="J237" s="17"/>
      <c r="K237" s="14"/>
      <c r="L237" s="4"/>
      <c r="M237" s="4"/>
      <c r="N237" s="4"/>
      <c r="O237" s="4"/>
      <c r="P237" s="7"/>
      <c r="Q237" s="7"/>
      <c r="R237" s="12"/>
      <c r="S237" s="6"/>
      <c r="T237" s="64"/>
    </row>
    <row r="238" spans="1:20" s="1" customFormat="1" ht="31.5" customHeight="1" x14ac:dyDescent="0.2">
      <c r="A238" s="8"/>
      <c r="B238" s="49"/>
      <c r="C238" s="3"/>
      <c r="D238" s="3"/>
      <c r="E238" s="3"/>
      <c r="F238" s="3"/>
      <c r="G238" s="3"/>
      <c r="H238" s="3"/>
      <c r="I238" s="3"/>
      <c r="J238" s="17"/>
      <c r="K238" s="14"/>
      <c r="L238" s="4"/>
      <c r="M238" s="4"/>
      <c r="N238" s="4"/>
      <c r="O238" s="4"/>
      <c r="P238" s="7"/>
      <c r="Q238" s="7"/>
      <c r="R238" s="12"/>
      <c r="S238" s="6"/>
      <c r="T238" s="64"/>
    </row>
    <row r="239" spans="1:20" s="1" customFormat="1" ht="31.5" customHeight="1" x14ac:dyDescent="0.2">
      <c r="A239" s="8"/>
      <c r="B239" s="49"/>
      <c r="C239" s="3"/>
      <c r="D239" s="3"/>
      <c r="E239" s="3"/>
      <c r="F239" s="3"/>
      <c r="G239" s="3"/>
      <c r="H239" s="3"/>
      <c r="I239" s="3"/>
      <c r="J239" s="17"/>
      <c r="K239" s="14"/>
      <c r="L239" s="4"/>
      <c r="M239" s="4"/>
      <c r="N239" s="4"/>
      <c r="O239" s="4"/>
      <c r="P239" s="7"/>
      <c r="Q239" s="7"/>
      <c r="R239" s="12"/>
      <c r="S239" s="6"/>
      <c r="T239" s="64"/>
    </row>
    <row r="240" spans="1:20" s="1" customFormat="1" ht="31.5" customHeight="1" x14ac:dyDescent="0.2">
      <c r="A240" s="8"/>
      <c r="B240" s="49"/>
      <c r="C240" s="3"/>
      <c r="D240" s="3"/>
      <c r="E240" s="3"/>
      <c r="F240" s="3"/>
      <c r="G240" s="3"/>
      <c r="H240" s="3"/>
      <c r="I240" s="3"/>
      <c r="J240" s="17"/>
      <c r="K240" s="14"/>
      <c r="L240" s="4"/>
      <c r="M240" s="4"/>
      <c r="N240" s="4"/>
      <c r="O240" s="4"/>
      <c r="P240" s="7"/>
      <c r="Q240" s="7"/>
      <c r="R240" s="12"/>
      <c r="S240" s="6"/>
      <c r="T240" s="64"/>
    </row>
    <row r="241" spans="1:20" s="1" customFormat="1" ht="31.5" customHeight="1" x14ac:dyDescent="0.2">
      <c r="A241" s="8"/>
      <c r="B241" s="49"/>
      <c r="C241" s="3"/>
      <c r="D241" s="3"/>
      <c r="E241" s="3"/>
      <c r="F241" s="3"/>
      <c r="G241" s="3"/>
      <c r="H241" s="3"/>
      <c r="I241" s="3"/>
      <c r="J241" s="17"/>
      <c r="K241" s="14"/>
      <c r="L241" s="4"/>
      <c r="M241" s="4"/>
      <c r="N241" s="4"/>
      <c r="O241" s="4"/>
      <c r="P241" s="7"/>
      <c r="Q241" s="7"/>
      <c r="R241" s="12"/>
      <c r="S241" s="6"/>
      <c r="T241" s="64"/>
    </row>
    <row r="242" spans="1:20" s="1" customFormat="1" ht="31.5" customHeight="1" x14ac:dyDescent="0.2">
      <c r="A242" s="8"/>
      <c r="B242" s="49"/>
      <c r="C242" s="3"/>
      <c r="D242" s="3"/>
      <c r="E242" s="3"/>
      <c r="F242" s="3"/>
      <c r="G242" s="3"/>
      <c r="H242" s="3"/>
      <c r="I242" s="3"/>
      <c r="J242" s="17"/>
      <c r="K242" s="14"/>
      <c r="L242" s="4"/>
      <c r="M242" s="4"/>
      <c r="N242" s="4"/>
      <c r="O242" s="4"/>
      <c r="P242" s="7"/>
      <c r="Q242" s="7"/>
      <c r="R242" s="12"/>
      <c r="S242" s="6"/>
      <c r="T242" s="64"/>
    </row>
    <row r="243" spans="1:20" s="1" customFormat="1" ht="31.5" customHeight="1" x14ac:dyDescent="0.2">
      <c r="A243" s="8"/>
      <c r="B243" s="49"/>
      <c r="C243" s="3"/>
      <c r="D243" s="3"/>
      <c r="E243" s="3"/>
      <c r="F243" s="3"/>
      <c r="G243" s="3"/>
      <c r="H243" s="3"/>
      <c r="I243" s="3"/>
      <c r="J243" s="17"/>
      <c r="K243" s="14"/>
      <c r="L243" s="4"/>
      <c r="M243" s="4"/>
      <c r="N243" s="4"/>
      <c r="O243" s="4"/>
      <c r="P243" s="7"/>
      <c r="Q243" s="7"/>
      <c r="R243" s="12"/>
      <c r="S243" s="6"/>
      <c r="T243" s="64"/>
    </row>
    <row r="244" spans="1:20" s="1" customFormat="1" ht="31.5" customHeight="1" x14ac:dyDescent="0.2">
      <c r="A244" s="8"/>
      <c r="B244" s="49"/>
      <c r="C244" s="3"/>
      <c r="D244" s="3"/>
      <c r="E244" s="3"/>
      <c r="F244" s="3"/>
      <c r="G244" s="3"/>
      <c r="H244" s="3"/>
      <c r="I244" s="3"/>
      <c r="J244" s="17"/>
      <c r="K244" s="14"/>
      <c r="L244" s="4"/>
      <c r="M244" s="4"/>
      <c r="N244" s="4"/>
      <c r="O244" s="4"/>
      <c r="P244" s="7"/>
      <c r="Q244" s="7"/>
      <c r="R244" s="12"/>
      <c r="S244" s="6"/>
      <c r="T244" s="64"/>
    </row>
    <row r="245" spans="1:20" s="1" customFormat="1" ht="31.5" customHeight="1" x14ac:dyDescent="0.2">
      <c r="A245" s="8"/>
      <c r="B245" s="49"/>
      <c r="C245" s="3"/>
      <c r="D245" s="3"/>
      <c r="E245" s="3"/>
      <c r="F245" s="3"/>
      <c r="G245" s="3"/>
      <c r="H245" s="3"/>
      <c r="I245" s="3"/>
      <c r="J245" s="17"/>
      <c r="K245" s="14"/>
      <c r="L245" s="4"/>
      <c r="M245" s="4"/>
      <c r="N245" s="4"/>
      <c r="O245" s="4"/>
      <c r="P245" s="7"/>
      <c r="Q245" s="7"/>
      <c r="R245" s="12"/>
      <c r="S245" s="6"/>
      <c r="T245" s="64"/>
    </row>
    <row r="246" spans="1:20" s="1" customFormat="1" ht="31.5" customHeight="1" x14ac:dyDescent="0.2">
      <c r="A246" s="8"/>
      <c r="B246" s="49"/>
      <c r="C246" s="3"/>
      <c r="D246" s="3"/>
      <c r="E246" s="3"/>
      <c r="F246" s="3"/>
      <c r="G246" s="3"/>
      <c r="H246" s="3"/>
      <c r="I246" s="3"/>
      <c r="J246" s="17"/>
      <c r="K246" s="14"/>
      <c r="L246" s="4"/>
      <c r="M246" s="4"/>
      <c r="N246" s="4"/>
      <c r="O246" s="4"/>
      <c r="P246" s="7"/>
      <c r="Q246" s="7"/>
      <c r="R246" s="12"/>
      <c r="S246" s="6"/>
      <c r="T246" s="64"/>
    </row>
    <row r="247" spans="1:20" s="1" customFormat="1" ht="31.5" customHeight="1" x14ac:dyDescent="0.2">
      <c r="A247" s="8"/>
      <c r="B247" s="49"/>
      <c r="C247" s="3"/>
      <c r="D247" s="3"/>
      <c r="E247" s="3"/>
      <c r="F247" s="3"/>
      <c r="G247" s="3"/>
      <c r="H247" s="3"/>
      <c r="I247" s="3"/>
      <c r="J247" s="17"/>
      <c r="K247" s="14"/>
      <c r="L247" s="4"/>
      <c r="M247" s="4"/>
      <c r="N247" s="4"/>
      <c r="O247" s="4"/>
      <c r="P247" s="7"/>
      <c r="Q247" s="7"/>
      <c r="R247" s="12"/>
      <c r="S247" s="6"/>
      <c r="T247" s="64"/>
    </row>
    <row r="248" spans="1:20" s="1" customFormat="1" ht="31.5" customHeight="1" x14ac:dyDescent="0.2">
      <c r="A248" s="8"/>
      <c r="B248" s="49"/>
      <c r="C248" s="3"/>
      <c r="D248" s="3"/>
      <c r="E248" s="3"/>
      <c r="F248" s="3"/>
      <c r="G248" s="3"/>
      <c r="H248" s="3"/>
      <c r="I248" s="3"/>
      <c r="J248" s="17"/>
      <c r="K248" s="14"/>
      <c r="L248" s="4"/>
      <c r="M248" s="4"/>
      <c r="N248" s="4"/>
      <c r="O248" s="4"/>
      <c r="P248" s="7"/>
      <c r="Q248" s="7"/>
      <c r="R248" s="12"/>
      <c r="S248" s="6"/>
      <c r="T248" s="64"/>
    </row>
    <row r="249" spans="1:20" s="1" customFormat="1" ht="31.5" customHeight="1" x14ac:dyDescent="0.2">
      <c r="A249" s="8"/>
      <c r="B249" s="49"/>
      <c r="C249" s="3"/>
      <c r="D249" s="3"/>
      <c r="E249" s="3"/>
      <c r="F249" s="3"/>
      <c r="G249" s="3"/>
      <c r="H249" s="3"/>
      <c r="I249" s="3"/>
      <c r="J249" s="17"/>
      <c r="K249" s="14"/>
      <c r="L249" s="4"/>
      <c r="M249" s="4"/>
      <c r="N249" s="4"/>
      <c r="O249" s="4"/>
      <c r="P249" s="7"/>
      <c r="Q249" s="7"/>
      <c r="R249" s="12"/>
      <c r="S249" s="6"/>
      <c r="T249" s="64"/>
    </row>
    <row r="250" spans="1:20" ht="31.5" customHeight="1" x14ac:dyDescent="0.2">
      <c r="P250" s="7"/>
      <c r="Q250" s="7"/>
    </row>
    <row r="251" spans="1:20" s="1" customFormat="1" ht="31.5" customHeight="1" x14ac:dyDescent="0.2">
      <c r="A251" s="8"/>
      <c r="B251" s="49"/>
      <c r="C251" s="3"/>
      <c r="D251" s="3"/>
      <c r="E251" s="3"/>
      <c r="F251" s="3"/>
      <c r="G251" s="3"/>
      <c r="H251" s="3"/>
      <c r="I251" s="3"/>
      <c r="J251" s="17"/>
      <c r="K251" s="14"/>
      <c r="L251" s="4"/>
      <c r="M251" s="4"/>
      <c r="N251" s="4"/>
      <c r="O251" s="4"/>
      <c r="P251" s="7"/>
      <c r="Q251" s="7"/>
      <c r="R251" s="12"/>
      <c r="S251" s="6"/>
      <c r="T251" s="64"/>
    </row>
    <row r="252" spans="1:20" ht="31.5" customHeight="1" x14ac:dyDescent="0.2">
      <c r="P252" s="7"/>
      <c r="Q252" s="7"/>
    </row>
    <row r="253" spans="1:20" ht="31.5" customHeight="1" x14ac:dyDescent="0.2">
      <c r="P253" s="7"/>
      <c r="Q253" s="7"/>
    </row>
    <row r="254" spans="1:20" ht="31.5" customHeight="1" x14ac:dyDescent="0.2">
      <c r="P254" s="7"/>
      <c r="Q254" s="7"/>
    </row>
    <row r="255" spans="1:20" ht="31.5" customHeight="1" x14ac:dyDescent="0.2">
      <c r="P255" s="7"/>
      <c r="Q255" s="7"/>
    </row>
    <row r="256" spans="1:20" ht="31.5" customHeight="1" x14ac:dyDescent="0.2">
      <c r="P256" s="7"/>
      <c r="Q256" s="7"/>
    </row>
    <row r="257" spans="1:20" ht="31.5" customHeight="1" x14ac:dyDescent="0.2">
      <c r="P257" s="7"/>
      <c r="Q257" s="7"/>
    </row>
    <row r="258" spans="1:20" s="1" customFormat="1" ht="31.5" customHeight="1" x14ac:dyDescent="0.2">
      <c r="A258" s="8"/>
      <c r="B258" s="49"/>
      <c r="C258" s="3"/>
      <c r="D258" s="3"/>
      <c r="E258" s="3"/>
      <c r="F258" s="3"/>
      <c r="G258" s="3"/>
      <c r="H258" s="3"/>
      <c r="I258" s="3"/>
      <c r="J258" s="17"/>
      <c r="K258" s="14"/>
      <c r="L258" s="4"/>
      <c r="M258" s="4"/>
      <c r="N258" s="4"/>
      <c r="O258" s="4"/>
      <c r="P258" s="7"/>
      <c r="Q258" s="7"/>
      <c r="R258" s="12"/>
      <c r="S258" s="6"/>
      <c r="T258" s="64"/>
    </row>
    <row r="259" spans="1:20" ht="31.5" customHeight="1" x14ac:dyDescent="0.2">
      <c r="P259" s="7"/>
      <c r="Q259" s="7"/>
    </row>
    <row r="260" spans="1:20" ht="31.5" customHeight="1" x14ac:dyDescent="0.2">
      <c r="P260" s="7"/>
      <c r="Q260" s="7"/>
    </row>
    <row r="261" spans="1:20" s="1" customFormat="1" ht="31.5" customHeight="1" x14ac:dyDescent="0.2">
      <c r="A261" s="8"/>
      <c r="B261" s="49"/>
      <c r="C261" s="3"/>
      <c r="D261" s="3"/>
      <c r="E261" s="3"/>
      <c r="F261" s="3"/>
      <c r="G261" s="3"/>
      <c r="H261" s="3"/>
      <c r="I261" s="3"/>
      <c r="J261" s="17"/>
      <c r="K261" s="14"/>
      <c r="L261" s="4"/>
      <c r="M261" s="4"/>
      <c r="N261" s="4"/>
      <c r="O261" s="4"/>
      <c r="P261" s="7"/>
      <c r="Q261" s="7"/>
      <c r="R261" s="12"/>
      <c r="S261" s="6"/>
      <c r="T261" s="64"/>
    </row>
    <row r="262" spans="1:20" s="1" customFormat="1" ht="31.5" customHeight="1" x14ac:dyDescent="0.2">
      <c r="A262" s="8"/>
      <c r="B262" s="49"/>
      <c r="C262" s="3"/>
      <c r="D262" s="3"/>
      <c r="E262" s="3"/>
      <c r="F262" s="3"/>
      <c r="G262" s="3"/>
      <c r="H262" s="3"/>
      <c r="I262" s="3"/>
      <c r="J262" s="17"/>
      <c r="K262" s="14"/>
      <c r="L262" s="4"/>
      <c r="M262" s="4"/>
      <c r="N262" s="4"/>
      <c r="O262" s="4"/>
      <c r="P262" s="7"/>
      <c r="Q262" s="7"/>
      <c r="R262" s="12"/>
      <c r="S262" s="6"/>
      <c r="T262" s="64"/>
    </row>
    <row r="263" spans="1:20" s="1" customFormat="1" ht="31.5" customHeight="1" x14ac:dyDescent="0.2">
      <c r="A263" s="8"/>
      <c r="B263" s="49"/>
      <c r="C263" s="3"/>
      <c r="D263" s="3"/>
      <c r="E263" s="3"/>
      <c r="F263" s="3"/>
      <c r="G263" s="3"/>
      <c r="H263" s="3"/>
      <c r="I263" s="3"/>
      <c r="J263" s="17"/>
      <c r="K263" s="14"/>
      <c r="L263" s="4"/>
      <c r="M263" s="4"/>
      <c r="N263" s="4"/>
      <c r="O263" s="4"/>
      <c r="P263" s="7"/>
      <c r="Q263" s="7"/>
      <c r="R263" s="12"/>
      <c r="S263" s="6"/>
      <c r="T263" s="64"/>
    </row>
    <row r="264" spans="1:20" ht="31.5" customHeight="1" x14ac:dyDescent="0.2">
      <c r="P264" s="7"/>
      <c r="Q264" s="7"/>
    </row>
    <row r="265" spans="1:20" ht="31.5" customHeight="1" x14ac:dyDescent="0.2">
      <c r="P265" s="7"/>
      <c r="Q265" s="7"/>
    </row>
    <row r="266" spans="1:20" ht="31.5" customHeight="1" x14ac:dyDescent="0.2">
      <c r="P266" s="7"/>
      <c r="Q266" s="7"/>
    </row>
    <row r="267" spans="1:20" ht="31.5" customHeight="1" x14ac:dyDescent="0.2">
      <c r="P267" s="7"/>
      <c r="Q267" s="7"/>
    </row>
    <row r="268" spans="1:20" s="1" customFormat="1" ht="31.5" customHeight="1" x14ac:dyDescent="0.2">
      <c r="A268" s="8"/>
      <c r="B268" s="49"/>
      <c r="C268" s="3"/>
      <c r="D268" s="3"/>
      <c r="E268" s="3"/>
      <c r="F268" s="3"/>
      <c r="G268" s="3"/>
      <c r="H268" s="3"/>
      <c r="I268" s="3"/>
      <c r="J268" s="17"/>
      <c r="K268" s="14"/>
      <c r="L268" s="4"/>
      <c r="M268" s="4"/>
      <c r="N268" s="4"/>
      <c r="O268" s="4"/>
      <c r="P268" s="7"/>
      <c r="Q268" s="7"/>
      <c r="R268" s="12"/>
      <c r="S268" s="6"/>
      <c r="T268" s="64"/>
    </row>
    <row r="269" spans="1:20" s="1" customFormat="1" ht="31.5" customHeight="1" x14ac:dyDescent="0.2">
      <c r="A269" s="8"/>
      <c r="B269" s="49"/>
      <c r="C269" s="3"/>
      <c r="D269" s="3"/>
      <c r="E269" s="3"/>
      <c r="F269" s="3"/>
      <c r="G269" s="3"/>
      <c r="H269" s="3"/>
      <c r="I269" s="3"/>
      <c r="J269" s="17"/>
      <c r="K269" s="14"/>
      <c r="L269" s="4"/>
      <c r="M269" s="4"/>
      <c r="N269" s="4"/>
      <c r="O269" s="4"/>
      <c r="P269" s="7"/>
      <c r="Q269" s="7"/>
      <c r="R269" s="12"/>
      <c r="S269" s="6"/>
      <c r="T269" s="64"/>
    </row>
    <row r="270" spans="1:20" s="1" customFormat="1" ht="31.5" customHeight="1" x14ac:dyDescent="0.2">
      <c r="A270" s="8"/>
      <c r="B270" s="49"/>
      <c r="C270" s="3"/>
      <c r="D270" s="3"/>
      <c r="E270" s="3"/>
      <c r="F270" s="3"/>
      <c r="G270" s="3"/>
      <c r="H270" s="3"/>
      <c r="I270" s="3"/>
      <c r="J270" s="17"/>
      <c r="K270" s="14"/>
      <c r="L270" s="4"/>
      <c r="M270" s="4"/>
      <c r="N270" s="4"/>
      <c r="O270" s="4"/>
      <c r="P270" s="7"/>
      <c r="Q270" s="7"/>
      <c r="R270" s="12"/>
      <c r="S270" s="6"/>
      <c r="T270" s="64"/>
    </row>
    <row r="271" spans="1:20" s="1" customFormat="1" ht="31.5" customHeight="1" x14ac:dyDescent="0.2">
      <c r="A271" s="8"/>
      <c r="B271" s="49"/>
      <c r="C271" s="3"/>
      <c r="D271" s="3"/>
      <c r="E271" s="3"/>
      <c r="F271" s="3"/>
      <c r="G271" s="3"/>
      <c r="H271" s="3"/>
      <c r="I271" s="3"/>
      <c r="J271" s="17"/>
      <c r="K271" s="14"/>
      <c r="L271" s="4"/>
      <c r="M271" s="4"/>
      <c r="N271" s="4"/>
      <c r="O271" s="4"/>
      <c r="P271" s="7"/>
      <c r="Q271" s="7"/>
      <c r="R271" s="12"/>
      <c r="S271" s="6"/>
      <c r="T271" s="64"/>
    </row>
    <row r="272" spans="1:20" s="1" customFormat="1" ht="31.5" customHeight="1" x14ac:dyDescent="0.2">
      <c r="A272" s="8"/>
      <c r="B272" s="49"/>
      <c r="C272" s="3"/>
      <c r="D272" s="3"/>
      <c r="E272" s="3"/>
      <c r="F272" s="3"/>
      <c r="G272" s="3"/>
      <c r="H272" s="3"/>
      <c r="I272" s="3"/>
      <c r="J272" s="17"/>
      <c r="K272" s="14"/>
      <c r="L272" s="4"/>
      <c r="M272" s="4"/>
      <c r="N272" s="4"/>
      <c r="O272" s="4"/>
      <c r="P272" s="7"/>
      <c r="Q272" s="7"/>
      <c r="R272" s="12"/>
      <c r="S272" s="6"/>
      <c r="T272" s="64"/>
    </row>
    <row r="273" spans="1:20" ht="31.5" customHeight="1" x14ac:dyDescent="0.2">
      <c r="P273" s="7"/>
      <c r="Q273" s="7"/>
    </row>
    <row r="274" spans="1:20" ht="31.5" customHeight="1" x14ac:dyDescent="0.2">
      <c r="P274" s="7"/>
      <c r="Q274" s="7"/>
    </row>
    <row r="275" spans="1:20" ht="31.5" customHeight="1" x14ac:dyDescent="0.2">
      <c r="P275" s="7"/>
      <c r="Q275" s="7"/>
    </row>
    <row r="276" spans="1:20" s="1" customFormat="1" ht="31.5" customHeight="1" x14ac:dyDescent="0.2">
      <c r="A276" s="8"/>
      <c r="B276" s="49"/>
      <c r="C276" s="3"/>
      <c r="D276" s="3"/>
      <c r="E276" s="3"/>
      <c r="F276" s="3"/>
      <c r="G276" s="3"/>
      <c r="H276" s="3"/>
      <c r="I276" s="3"/>
      <c r="J276" s="17"/>
      <c r="K276" s="14"/>
      <c r="L276" s="4"/>
      <c r="M276" s="4"/>
      <c r="N276" s="4"/>
      <c r="O276" s="4"/>
      <c r="P276" s="7"/>
      <c r="Q276" s="7"/>
      <c r="R276" s="12"/>
      <c r="S276" s="6"/>
      <c r="T276" s="64"/>
    </row>
    <row r="277" spans="1:20" s="1" customFormat="1" ht="31.5" customHeight="1" x14ac:dyDescent="0.2">
      <c r="A277" s="8"/>
      <c r="B277" s="49"/>
      <c r="C277" s="3"/>
      <c r="D277" s="3"/>
      <c r="E277" s="3"/>
      <c r="F277" s="3"/>
      <c r="G277" s="3"/>
      <c r="H277" s="3"/>
      <c r="I277" s="3"/>
      <c r="J277" s="17"/>
      <c r="K277" s="14"/>
      <c r="L277" s="4"/>
      <c r="M277" s="4"/>
      <c r="N277" s="4"/>
      <c r="O277" s="4"/>
      <c r="P277" s="7"/>
      <c r="Q277" s="7"/>
      <c r="R277" s="12"/>
      <c r="S277" s="6"/>
      <c r="T277" s="64"/>
    </row>
    <row r="278" spans="1:20" ht="31.5" customHeight="1" x14ac:dyDescent="0.2">
      <c r="P278" s="7"/>
      <c r="Q278" s="7"/>
    </row>
    <row r="279" spans="1:20" ht="31.5" customHeight="1" x14ac:dyDescent="0.2">
      <c r="P279" s="7"/>
      <c r="Q279" s="7"/>
    </row>
    <row r="280" spans="1:20" ht="31.5" customHeight="1" x14ac:dyDescent="0.2">
      <c r="P280" s="7"/>
      <c r="Q280" s="7"/>
    </row>
    <row r="281" spans="1:20" ht="31.5" customHeight="1" x14ac:dyDescent="0.2">
      <c r="P281" s="7"/>
      <c r="Q281" s="7"/>
    </row>
    <row r="282" spans="1:20" ht="31.5" customHeight="1" x14ac:dyDescent="0.2">
      <c r="P282" s="7"/>
      <c r="Q282" s="7"/>
    </row>
    <row r="283" spans="1:20" ht="31.5" customHeight="1" x14ac:dyDescent="0.2">
      <c r="P283" s="7"/>
      <c r="Q283" s="7"/>
    </row>
    <row r="284" spans="1:20" ht="31.5" customHeight="1" x14ac:dyDescent="0.2">
      <c r="P284" s="7"/>
      <c r="Q284" s="7"/>
    </row>
    <row r="285" spans="1:20" ht="31.5" customHeight="1" x14ac:dyDescent="0.2">
      <c r="P285" s="7"/>
      <c r="Q285" s="7"/>
    </row>
    <row r="286" spans="1:20" ht="31.5" customHeight="1" x14ac:dyDescent="0.2">
      <c r="P286" s="7"/>
      <c r="Q286" s="7"/>
    </row>
    <row r="287" spans="1:20" ht="31.5" customHeight="1" x14ac:dyDescent="0.2">
      <c r="P287" s="7"/>
      <c r="Q287" s="7"/>
    </row>
    <row r="288" spans="1:20" ht="31.5" customHeight="1" x14ac:dyDescent="0.2">
      <c r="P288" s="7"/>
      <c r="Q288" s="7"/>
    </row>
    <row r="289" spans="1:20" ht="31.5" customHeight="1" x14ac:dyDescent="0.2">
      <c r="P289" s="7"/>
      <c r="Q289" s="7"/>
    </row>
    <row r="290" spans="1:20" ht="31.5" customHeight="1" x14ac:dyDescent="0.2">
      <c r="P290" s="7"/>
      <c r="Q290" s="7"/>
    </row>
    <row r="291" spans="1:20" s="1" customFormat="1" ht="31.5" customHeight="1" x14ac:dyDescent="0.2">
      <c r="A291" s="8"/>
      <c r="B291" s="49"/>
      <c r="C291" s="3"/>
      <c r="D291" s="3"/>
      <c r="E291" s="3"/>
      <c r="F291" s="3"/>
      <c r="G291" s="3"/>
      <c r="H291" s="3"/>
      <c r="I291" s="3"/>
      <c r="J291" s="17"/>
      <c r="K291" s="14"/>
      <c r="L291" s="4"/>
      <c r="M291" s="4"/>
      <c r="N291" s="4"/>
      <c r="O291" s="4"/>
      <c r="P291" s="7"/>
      <c r="Q291" s="7"/>
      <c r="R291" s="12"/>
      <c r="S291" s="6"/>
      <c r="T291" s="64"/>
    </row>
    <row r="292" spans="1:20" s="1" customFormat="1" ht="31.5" customHeight="1" x14ac:dyDescent="0.2">
      <c r="A292" s="8"/>
      <c r="B292" s="49"/>
      <c r="C292" s="3"/>
      <c r="D292" s="3"/>
      <c r="E292" s="3"/>
      <c r="F292" s="3"/>
      <c r="G292" s="3"/>
      <c r="H292" s="3"/>
      <c r="I292" s="3"/>
      <c r="J292" s="17"/>
      <c r="K292" s="14"/>
      <c r="L292" s="4"/>
      <c r="M292" s="4"/>
      <c r="N292" s="4"/>
      <c r="O292" s="4"/>
      <c r="P292" s="7"/>
      <c r="Q292" s="7"/>
      <c r="R292" s="12"/>
      <c r="S292" s="6"/>
      <c r="T292" s="64"/>
    </row>
    <row r="293" spans="1:20" s="1" customFormat="1" ht="31.5" customHeight="1" x14ac:dyDescent="0.2">
      <c r="A293" s="8"/>
      <c r="B293" s="49"/>
      <c r="C293" s="3"/>
      <c r="D293" s="3"/>
      <c r="E293" s="3"/>
      <c r="F293" s="3"/>
      <c r="G293" s="3"/>
      <c r="H293" s="3"/>
      <c r="I293" s="3"/>
      <c r="J293" s="17"/>
      <c r="K293" s="14"/>
      <c r="L293" s="4"/>
      <c r="M293" s="4"/>
      <c r="N293" s="4"/>
      <c r="O293" s="4"/>
      <c r="P293" s="7"/>
      <c r="Q293" s="7"/>
      <c r="R293" s="12"/>
      <c r="S293" s="6"/>
      <c r="T293" s="64"/>
    </row>
    <row r="294" spans="1:20" s="1" customFormat="1" ht="31.5" customHeight="1" x14ac:dyDescent="0.2">
      <c r="A294" s="8"/>
      <c r="B294" s="49"/>
      <c r="C294" s="3"/>
      <c r="D294" s="3"/>
      <c r="E294" s="3"/>
      <c r="F294" s="3"/>
      <c r="G294" s="3"/>
      <c r="H294" s="3"/>
      <c r="I294" s="3"/>
      <c r="J294" s="17"/>
      <c r="K294" s="14"/>
      <c r="L294" s="4"/>
      <c r="M294" s="4"/>
      <c r="N294" s="4"/>
      <c r="O294" s="4"/>
      <c r="P294" s="7"/>
      <c r="Q294" s="7"/>
      <c r="R294" s="12"/>
      <c r="S294" s="6"/>
      <c r="T294" s="64"/>
    </row>
    <row r="295" spans="1:20" s="1" customFormat="1" ht="31.5" customHeight="1" x14ac:dyDescent="0.2">
      <c r="A295" s="8"/>
      <c r="B295" s="49"/>
      <c r="C295" s="3"/>
      <c r="D295" s="3"/>
      <c r="E295" s="3"/>
      <c r="F295" s="3"/>
      <c r="G295" s="3"/>
      <c r="H295" s="3"/>
      <c r="I295" s="3"/>
      <c r="J295" s="17"/>
      <c r="K295" s="14"/>
      <c r="L295" s="4"/>
      <c r="M295" s="4"/>
      <c r="N295" s="4"/>
      <c r="O295" s="4"/>
      <c r="P295" s="7"/>
      <c r="Q295" s="7"/>
      <c r="R295" s="12"/>
      <c r="S295" s="6"/>
      <c r="T295" s="64"/>
    </row>
    <row r="296" spans="1:20" s="1" customFormat="1" ht="31.5" customHeight="1" x14ac:dyDescent="0.2">
      <c r="A296" s="8"/>
      <c r="B296" s="49"/>
      <c r="C296" s="3"/>
      <c r="D296" s="3"/>
      <c r="E296" s="3"/>
      <c r="F296" s="3"/>
      <c r="G296" s="3"/>
      <c r="H296" s="3"/>
      <c r="I296" s="3"/>
      <c r="J296" s="17"/>
      <c r="K296" s="14"/>
      <c r="L296" s="4"/>
      <c r="M296" s="4"/>
      <c r="N296" s="4"/>
      <c r="O296" s="4"/>
      <c r="P296" s="7"/>
      <c r="Q296" s="7"/>
      <c r="R296" s="12"/>
      <c r="S296" s="6"/>
      <c r="T296" s="64"/>
    </row>
    <row r="297" spans="1:20" s="1" customFormat="1" ht="31.5" customHeight="1" x14ac:dyDescent="0.2">
      <c r="A297" s="8"/>
      <c r="B297" s="49"/>
      <c r="C297" s="3"/>
      <c r="D297" s="3"/>
      <c r="E297" s="3"/>
      <c r="F297" s="3"/>
      <c r="G297" s="3"/>
      <c r="H297" s="3"/>
      <c r="I297" s="3"/>
      <c r="J297" s="17"/>
      <c r="K297" s="14"/>
      <c r="L297" s="4"/>
      <c r="M297" s="4"/>
      <c r="N297" s="4"/>
      <c r="O297" s="4"/>
      <c r="P297" s="7"/>
      <c r="Q297" s="7"/>
      <c r="R297" s="12"/>
      <c r="S297" s="6"/>
      <c r="T297" s="64"/>
    </row>
    <row r="298" spans="1:20" s="1" customFormat="1" ht="31.5" customHeight="1" x14ac:dyDescent="0.2">
      <c r="A298" s="8"/>
      <c r="B298" s="49"/>
      <c r="C298" s="3"/>
      <c r="D298" s="3"/>
      <c r="E298" s="3"/>
      <c r="F298" s="3"/>
      <c r="G298" s="3"/>
      <c r="H298" s="3"/>
      <c r="I298" s="3"/>
      <c r="J298" s="17"/>
      <c r="K298" s="14"/>
      <c r="L298" s="4"/>
      <c r="M298" s="4"/>
      <c r="N298" s="4"/>
      <c r="O298" s="4"/>
      <c r="P298" s="7"/>
      <c r="Q298" s="7"/>
      <c r="R298" s="12"/>
      <c r="S298" s="6"/>
      <c r="T298" s="64"/>
    </row>
    <row r="299" spans="1:20" s="1" customFormat="1" ht="31.5" customHeight="1" x14ac:dyDescent="0.2">
      <c r="A299" s="8"/>
      <c r="B299" s="49"/>
      <c r="C299" s="3"/>
      <c r="D299" s="3"/>
      <c r="E299" s="3"/>
      <c r="F299" s="3"/>
      <c r="G299" s="3"/>
      <c r="H299" s="3"/>
      <c r="I299" s="3"/>
      <c r="J299" s="17"/>
      <c r="K299" s="14"/>
      <c r="L299" s="4"/>
      <c r="M299" s="4"/>
      <c r="N299" s="4"/>
      <c r="O299" s="4"/>
      <c r="P299" s="7"/>
      <c r="Q299" s="7"/>
      <c r="R299" s="12"/>
      <c r="S299" s="6"/>
      <c r="T299" s="64"/>
    </row>
    <row r="300" spans="1:20" s="1" customFormat="1" ht="31.5" customHeight="1" x14ac:dyDescent="0.2">
      <c r="A300" s="8"/>
      <c r="B300" s="49"/>
      <c r="C300" s="3"/>
      <c r="D300" s="3"/>
      <c r="E300" s="3"/>
      <c r="F300" s="3"/>
      <c r="G300" s="3"/>
      <c r="H300" s="3"/>
      <c r="I300" s="3"/>
      <c r="J300" s="17"/>
      <c r="K300" s="14"/>
      <c r="L300" s="4"/>
      <c r="M300" s="4"/>
      <c r="N300" s="4"/>
      <c r="O300" s="4"/>
      <c r="P300" s="7"/>
      <c r="Q300" s="7"/>
      <c r="R300" s="12"/>
      <c r="S300" s="6"/>
      <c r="T300" s="64"/>
    </row>
    <row r="301" spans="1:20" s="1" customFormat="1" ht="31.5" customHeight="1" x14ac:dyDescent="0.2">
      <c r="A301" s="8"/>
      <c r="B301" s="49"/>
      <c r="C301" s="3"/>
      <c r="D301" s="3"/>
      <c r="E301" s="3"/>
      <c r="F301" s="3"/>
      <c r="G301" s="3"/>
      <c r="H301" s="3"/>
      <c r="I301" s="3"/>
      <c r="J301" s="17"/>
      <c r="K301" s="14"/>
      <c r="L301" s="4"/>
      <c r="M301" s="4"/>
      <c r="N301" s="4"/>
      <c r="O301" s="4"/>
      <c r="P301" s="7"/>
      <c r="Q301" s="7"/>
      <c r="R301" s="12"/>
      <c r="S301" s="6"/>
      <c r="T301" s="64"/>
    </row>
    <row r="302" spans="1:20" s="1" customFormat="1" ht="31.5" customHeight="1" x14ac:dyDescent="0.2">
      <c r="A302" s="8"/>
      <c r="B302" s="49"/>
      <c r="C302" s="3"/>
      <c r="D302" s="3"/>
      <c r="E302" s="3"/>
      <c r="F302" s="3"/>
      <c r="G302" s="3"/>
      <c r="H302" s="3"/>
      <c r="I302" s="3"/>
      <c r="J302" s="17"/>
      <c r="K302" s="14"/>
      <c r="L302" s="4"/>
      <c r="M302" s="4"/>
      <c r="N302" s="4"/>
      <c r="O302" s="4"/>
      <c r="P302" s="7"/>
      <c r="Q302" s="7"/>
      <c r="R302" s="12"/>
      <c r="S302" s="6"/>
      <c r="T302" s="64"/>
    </row>
    <row r="303" spans="1:20" s="1" customFormat="1" ht="31.5" customHeight="1" x14ac:dyDescent="0.2">
      <c r="A303" s="8"/>
      <c r="B303" s="49"/>
      <c r="C303" s="3"/>
      <c r="D303" s="3"/>
      <c r="E303" s="3"/>
      <c r="F303" s="3"/>
      <c r="G303" s="3"/>
      <c r="H303" s="3"/>
      <c r="I303" s="3"/>
      <c r="J303" s="17"/>
      <c r="K303" s="14"/>
      <c r="L303" s="4"/>
      <c r="M303" s="4"/>
      <c r="N303" s="4"/>
      <c r="O303" s="4"/>
      <c r="P303" s="7"/>
      <c r="Q303" s="7"/>
      <c r="R303" s="12"/>
      <c r="S303" s="6"/>
      <c r="T303" s="64"/>
    </row>
    <row r="304" spans="1:20" ht="31.5" customHeight="1" x14ac:dyDescent="0.2">
      <c r="P304" s="7"/>
      <c r="Q304" s="7"/>
    </row>
    <row r="305" spans="16:17" ht="31.5" customHeight="1" x14ac:dyDescent="0.2">
      <c r="P305" s="7"/>
      <c r="Q305" s="7"/>
    </row>
    <row r="306" spans="16:17" ht="31.5" customHeight="1" x14ac:dyDescent="0.2">
      <c r="P306" s="7"/>
      <c r="Q306" s="7"/>
    </row>
    <row r="307" spans="16:17" ht="31.5" customHeight="1" x14ac:dyDescent="0.2">
      <c r="P307" s="7"/>
      <c r="Q307" s="7"/>
    </row>
    <row r="308" spans="16:17" ht="31.5" customHeight="1" x14ac:dyDescent="0.2">
      <c r="P308" s="7"/>
      <c r="Q308" s="7"/>
    </row>
    <row r="309" spans="16:17" ht="31.5" customHeight="1" x14ac:dyDescent="0.2">
      <c r="P309" s="7"/>
      <c r="Q309" s="7"/>
    </row>
    <row r="310" spans="16:17" ht="31.5" customHeight="1" x14ac:dyDescent="0.2">
      <c r="P310" s="7"/>
      <c r="Q310" s="7"/>
    </row>
    <row r="311" spans="16:17" ht="31.5" customHeight="1" x14ac:dyDescent="0.2">
      <c r="P311" s="7"/>
      <c r="Q311" s="7"/>
    </row>
    <row r="312" spans="16:17" ht="31.5" customHeight="1" x14ac:dyDescent="0.2">
      <c r="P312" s="7"/>
      <c r="Q312" s="7"/>
    </row>
    <row r="313" spans="16:17" ht="31.5" customHeight="1" x14ac:dyDescent="0.2">
      <c r="P313" s="7"/>
      <c r="Q313" s="7"/>
    </row>
    <row r="314" spans="16:17" ht="31.5" customHeight="1" x14ac:dyDescent="0.2">
      <c r="P314" s="7"/>
      <c r="Q314" s="7"/>
    </row>
    <row r="315" spans="16:17" ht="31.5" customHeight="1" x14ac:dyDescent="0.2">
      <c r="P315" s="7"/>
      <c r="Q315" s="7"/>
    </row>
    <row r="316" spans="16:17" ht="31.5" customHeight="1" x14ac:dyDescent="0.2">
      <c r="P316" s="7"/>
      <c r="Q316" s="7"/>
    </row>
    <row r="317" spans="16:17" ht="31.5" customHeight="1" x14ac:dyDescent="0.2">
      <c r="P317" s="7"/>
      <c r="Q317" s="7"/>
    </row>
    <row r="318" spans="16:17" ht="31.5" customHeight="1" x14ac:dyDescent="0.2">
      <c r="P318" s="7"/>
      <c r="Q318" s="7"/>
    </row>
    <row r="319" spans="16:17" ht="31.5" customHeight="1" x14ac:dyDescent="0.2">
      <c r="P319" s="7"/>
      <c r="Q319" s="7"/>
    </row>
    <row r="320" spans="16:17" ht="31.5" customHeight="1" x14ac:dyDescent="0.2">
      <c r="P320" s="7"/>
      <c r="Q320" s="7"/>
    </row>
    <row r="321" spans="1:20" ht="31.5" customHeight="1" x14ac:dyDescent="0.2">
      <c r="P321" s="7"/>
      <c r="Q321" s="7"/>
    </row>
    <row r="322" spans="1:20" ht="31.5" customHeight="1" x14ac:dyDescent="0.2">
      <c r="P322" s="7"/>
      <c r="Q322" s="7"/>
    </row>
    <row r="323" spans="1:20" ht="31.5" customHeight="1" x14ac:dyDescent="0.2">
      <c r="P323" s="7"/>
      <c r="Q323" s="7"/>
    </row>
    <row r="324" spans="1:20" ht="31.5" customHeight="1" x14ac:dyDescent="0.2">
      <c r="P324" s="7"/>
      <c r="Q324" s="7"/>
    </row>
    <row r="325" spans="1:20" ht="31.5" customHeight="1" x14ac:dyDescent="0.2">
      <c r="P325" s="7"/>
      <c r="Q325" s="7"/>
    </row>
    <row r="326" spans="1:20" ht="31.5" customHeight="1" x14ac:dyDescent="0.2">
      <c r="P326" s="7"/>
      <c r="Q326" s="7"/>
    </row>
    <row r="327" spans="1:20" ht="31.5" customHeight="1" x14ac:dyDescent="0.2">
      <c r="P327" s="7"/>
      <c r="Q327" s="7"/>
    </row>
    <row r="328" spans="1:20" ht="31.5" customHeight="1" x14ac:dyDescent="0.2">
      <c r="P328" s="7"/>
      <c r="Q328" s="7"/>
    </row>
    <row r="329" spans="1:20" ht="31.5" customHeight="1" x14ac:dyDescent="0.2">
      <c r="P329" s="7"/>
      <c r="Q329" s="7"/>
    </row>
    <row r="330" spans="1:20" ht="31.5" customHeight="1" x14ac:dyDescent="0.2">
      <c r="P330" s="7"/>
      <c r="Q330" s="7"/>
    </row>
    <row r="331" spans="1:20" ht="31.5" customHeight="1" x14ac:dyDescent="0.2">
      <c r="P331" s="7"/>
      <c r="Q331" s="7"/>
    </row>
    <row r="332" spans="1:20" ht="31.5" customHeight="1" x14ac:dyDescent="0.2">
      <c r="P332" s="7"/>
      <c r="Q332" s="7"/>
    </row>
    <row r="333" spans="1:20" ht="31.5" customHeight="1" x14ac:dyDescent="0.2">
      <c r="P333" s="7"/>
      <c r="Q333" s="7"/>
    </row>
    <row r="334" spans="1:20" ht="31.5" customHeight="1" x14ac:dyDescent="0.2">
      <c r="P334" s="7"/>
      <c r="Q334" s="7"/>
    </row>
    <row r="335" spans="1:20" s="9" customFormat="1" ht="31.5" customHeight="1" x14ac:dyDescent="0.2">
      <c r="A335" s="8"/>
      <c r="B335" s="49"/>
      <c r="C335" s="3"/>
      <c r="D335" s="3"/>
      <c r="E335" s="3"/>
      <c r="F335" s="3"/>
      <c r="G335" s="3"/>
      <c r="H335" s="3"/>
      <c r="I335" s="3"/>
      <c r="J335" s="17"/>
      <c r="K335" s="14"/>
      <c r="L335" s="4"/>
      <c r="M335" s="4"/>
      <c r="N335" s="4"/>
      <c r="O335" s="4"/>
      <c r="P335" s="7"/>
      <c r="Q335" s="7"/>
      <c r="R335" s="11"/>
      <c r="S335" s="5"/>
      <c r="T335" s="56"/>
    </row>
    <row r="336" spans="1:20" s="1" customFormat="1" ht="31.5" customHeight="1" x14ac:dyDescent="0.2">
      <c r="A336" s="8"/>
      <c r="B336" s="49"/>
      <c r="C336" s="3"/>
      <c r="D336" s="3"/>
      <c r="E336" s="3"/>
      <c r="F336" s="3"/>
      <c r="G336" s="3"/>
      <c r="H336" s="3"/>
      <c r="I336" s="3"/>
      <c r="J336" s="17"/>
      <c r="K336" s="14"/>
      <c r="L336" s="4"/>
      <c r="M336" s="4"/>
      <c r="N336" s="4"/>
      <c r="O336" s="4"/>
      <c r="P336" s="7"/>
      <c r="Q336" s="7"/>
      <c r="R336" s="12"/>
      <c r="S336" s="6"/>
      <c r="T336" s="64"/>
    </row>
    <row r="337" spans="1:20" s="1" customFormat="1" ht="31.5" customHeight="1" x14ac:dyDescent="0.2">
      <c r="A337" s="8"/>
      <c r="B337" s="49"/>
      <c r="C337" s="3"/>
      <c r="D337" s="3"/>
      <c r="E337" s="3"/>
      <c r="F337" s="3"/>
      <c r="G337" s="3"/>
      <c r="H337" s="3"/>
      <c r="I337" s="3"/>
      <c r="J337" s="17"/>
      <c r="K337" s="14"/>
      <c r="L337" s="4"/>
      <c r="M337" s="4"/>
      <c r="N337" s="4"/>
      <c r="O337" s="4"/>
      <c r="P337" s="7"/>
      <c r="Q337" s="7"/>
      <c r="R337" s="12"/>
      <c r="S337" s="6"/>
      <c r="T337" s="64"/>
    </row>
    <row r="338" spans="1:20" ht="31.5" customHeight="1" x14ac:dyDescent="0.2">
      <c r="P338" s="7"/>
      <c r="Q338" s="7"/>
    </row>
    <row r="339" spans="1:20" ht="31.5" customHeight="1" x14ac:dyDescent="0.2">
      <c r="P339" s="7"/>
      <c r="Q339" s="7"/>
    </row>
    <row r="340" spans="1:20" ht="31.5" customHeight="1" x14ac:dyDescent="0.2">
      <c r="P340" s="7"/>
      <c r="Q340" s="7"/>
    </row>
    <row r="341" spans="1:20" ht="31.5" customHeight="1" x14ac:dyDescent="0.2">
      <c r="P341" s="7"/>
      <c r="Q341" s="7"/>
    </row>
    <row r="342" spans="1:20" ht="31.5" customHeight="1" x14ac:dyDescent="0.2">
      <c r="P342" s="7"/>
      <c r="Q342" s="7"/>
    </row>
    <row r="343" spans="1:20" ht="31.5" customHeight="1" x14ac:dyDescent="0.2">
      <c r="P343" s="7"/>
      <c r="Q343" s="7"/>
    </row>
    <row r="344" spans="1:20" ht="31.5" customHeight="1" x14ac:dyDescent="0.2">
      <c r="P344" s="7"/>
      <c r="Q344" s="7"/>
    </row>
    <row r="345" spans="1:20" ht="31.5" customHeight="1" x14ac:dyDescent="0.2">
      <c r="P345" s="7"/>
      <c r="Q345" s="7"/>
    </row>
    <row r="346" spans="1:20" ht="31.5" customHeight="1" x14ac:dyDescent="0.2">
      <c r="P346" s="7"/>
      <c r="Q346" s="7"/>
    </row>
    <row r="347" spans="1:20" ht="31.5" customHeight="1" x14ac:dyDescent="0.2">
      <c r="P347" s="7"/>
      <c r="Q347" s="7"/>
    </row>
    <row r="348" spans="1:20" ht="31.5" customHeight="1" x14ac:dyDescent="0.2">
      <c r="P348" s="7"/>
      <c r="Q348" s="7"/>
    </row>
    <row r="349" spans="1:20" ht="31.5" customHeight="1" x14ac:dyDescent="0.2">
      <c r="P349" s="7"/>
      <c r="Q349" s="7"/>
    </row>
    <row r="350" spans="1:20" ht="31.5" customHeight="1" x14ac:dyDescent="0.2">
      <c r="P350" s="7"/>
      <c r="Q350" s="7"/>
    </row>
    <row r="351" spans="1:20" ht="31.5" customHeight="1" x14ac:dyDescent="0.2">
      <c r="P351" s="7"/>
      <c r="Q351" s="7"/>
    </row>
    <row r="352" spans="1:20" ht="31.5" customHeight="1" x14ac:dyDescent="0.2">
      <c r="P352" s="7"/>
      <c r="Q352" s="7"/>
    </row>
    <row r="353" spans="16:17" ht="31.5" customHeight="1" x14ac:dyDescent="0.2">
      <c r="P353" s="7"/>
      <c r="Q353" s="7"/>
    </row>
    <row r="354" spans="16:17" ht="31.5" customHeight="1" x14ac:dyDescent="0.2">
      <c r="P354" s="7"/>
      <c r="Q354" s="7"/>
    </row>
    <row r="355" spans="16:17" ht="31.5" customHeight="1" x14ac:dyDescent="0.2">
      <c r="P355" s="7"/>
      <c r="Q355" s="7"/>
    </row>
    <row r="356" spans="16:17" ht="31.5" customHeight="1" x14ac:dyDescent="0.2">
      <c r="P356" s="7"/>
      <c r="Q356" s="7"/>
    </row>
    <row r="357" spans="16:17" ht="31.5" customHeight="1" x14ac:dyDescent="0.2">
      <c r="P357" s="7"/>
      <c r="Q357" s="7"/>
    </row>
    <row r="358" spans="16:17" ht="31.5" customHeight="1" x14ac:dyDescent="0.2">
      <c r="P358" s="7"/>
      <c r="Q358" s="7"/>
    </row>
    <row r="359" spans="16:17" ht="31.5" customHeight="1" x14ac:dyDescent="0.2">
      <c r="P359" s="7"/>
      <c r="Q359" s="7"/>
    </row>
    <row r="360" spans="16:17" ht="31.5" customHeight="1" x14ac:dyDescent="0.2">
      <c r="P360" s="7"/>
      <c r="Q360" s="7"/>
    </row>
    <row r="361" spans="16:17" ht="31.5" customHeight="1" x14ac:dyDescent="0.2">
      <c r="P361" s="7"/>
      <c r="Q361" s="7"/>
    </row>
    <row r="362" spans="16:17" ht="31.5" customHeight="1" x14ac:dyDescent="0.2">
      <c r="P362" s="7"/>
      <c r="Q362" s="7"/>
    </row>
    <row r="363" spans="16:17" ht="31.5" customHeight="1" x14ac:dyDescent="0.2">
      <c r="P363" s="7"/>
      <c r="Q363" s="7"/>
    </row>
    <row r="364" spans="16:17" ht="31.5" customHeight="1" x14ac:dyDescent="0.2">
      <c r="P364" s="7"/>
      <c r="Q364" s="7"/>
    </row>
    <row r="365" spans="16:17" ht="31.5" customHeight="1" x14ac:dyDescent="0.2">
      <c r="P365" s="7"/>
      <c r="Q365" s="7"/>
    </row>
    <row r="366" spans="16:17" ht="31.5" customHeight="1" x14ac:dyDescent="0.2">
      <c r="P366" s="7"/>
      <c r="Q366" s="7"/>
    </row>
    <row r="367" spans="16:17" ht="31.5" customHeight="1" x14ac:dyDescent="0.2">
      <c r="P367" s="7"/>
      <c r="Q367" s="7"/>
    </row>
    <row r="368" spans="16:17" ht="31.5" customHeight="1" x14ac:dyDescent="0.2">
      <c r="P368" s="7"/>
      <c r="Q368" s="7"/>
    </row>
    <row r="369" spans="16:17" ht="31.5" customHeight="1" x14ac:dyDescent="0.2">
      <c r="P369" s="7"/>
      <c r="Q369" s="7"/>
    </row>
    <row r="370" spans="16:17" ht="31.5" customHeight="1" x14ac:dyDescent="0.2">
      <c r="P370" s="7"/>
      <c r="Q370" s="7"/>
    </row>
    <row r="371" spans="16:17" ht="31.5" customHeight="1" x14ac:dyDescent="0.2">
      <c r="P371" s="7"/>
      <c r="Q371" s="7"/>
    </row>
    <row r="372" spans="16:17" ht="31.5" customHeight="1" x14ac:dyDescent="0.2">
      <c r="P372" s="7"/>
      <c r="Q372" s="7"/>
    </row>
    <row r="373" spans="16:17" ht="31.5" customHeight="1" x14ac:dyDescent="0.2">
      <c r="P373" s="7"/>
      <c r="Q373" s="7"/>
    </row>
    <row r="374" spans="16:17" ht="31.5" customHeight="1" x14ac:dyDescent="0.2">
      <c r="P374" s="7"/>
      <c r="Q374" s="7"/>
    </row>
    <row r="375" spans="16:17" ht="31.5" customHeight="1" x14ac:dyDescent="0.2">
      <c r="P375" s="7"/>
      <c r="Q375" s="7"/>
    </row>
    <row r="376" spans="16:17" ht="31.5" customHeight="1" x14ac:dyDescent="0.2">
      <c r="P376" s="7"/>
      <c r="Q376" s="7"/>
    </row>
    <row r="377" spans="16:17" ht="31.5" customHeight="1" x14ac:dyDescent="0.2">
      <c r="P377" s="7"/>
      <c r="Q377" s="7"/>
    </row>
    <row r="378" spans="16:17" ht="31.5" customHeight="1" x14ac:dyDescent="0.2">
      <c r="P378" s="7"/>
      <c r="Q378" s="7"/>
    </row>
    <row r="379" spans="16:17" ht="31.5" customHeight="1" x14ac:dyDescent="0.2">
      <c r="P379" s="7"/>
      <c r="Q379" s="7"/>
    </row>
    <row r="380" spans="16:17" ht="31.5" customHeight="1" x14ac:dyDescent="0.2">
      <c r="P380" s="7"/>
      <c r="Q380" s="7"/>
    </row>
    <row r="381" spans="16:17" ht="31.5" customHeight="1" x14ac:dyDescent="0.2">
      <c r="P381" s="7"/>
      <c r="Q381" s="7"/>
    </row>
    <row r="382" spans="16:17" ht="31.5" customHeight="1" x14ac:dyDescent="0.2">
      <c r="P382" s="7"/>
      <c r="Q382" s="7"/>
    </row>
    <row r="383" spans="16:17" ht="31.5" customHeight="1" x14ac:dyDescent="0.2">
      <c r="P383" s="7"/>
      <c r="Q383" s="7"/>
    </row>
    <row r="384" spans="16:17" ht="31.5" customHeight="1" x14ac:dyDescent="0.2">
      <c r="P384" s="7"/>
      <c r="Q384" s="7"/>
    </row>
    <row r="385" spans="16:17" ht="31.5" customHeight="1" x14ac:dyDescent="0.2">
      <c r="P385" s="7"/>
      <c r="Q385" s="7"/>
    </row>
    <row r="386" spans="16:17" ht="31.5" customHeight="1" x14ac:dyDescent="0.2">
      <c r="P386" s="7"/>
      <c r="Q386" s="7"/>
    </row>
    <row r="387" spans="16:17" ht="31.5" customHeight="1" x14ac:dyDescent="0.2">
      <c r="P387" s="7"/>
      <c r="Q387" s="7"/>
    </row>
    <row r="388" spans="16:17" ht="31.5" customHeight="1" x14ac:dyDescent="0.2">
      <c r="P388" s="7"/>
      <c r="Q388" s="7"/>
    </row>
    <row r="389" spans="16:17" ht="31.5" customHeight="1" x14ac:dyDescent="0.2">
      <c r="P389" s="7"/>
      <c r="Q389" s="7"/>
    </row>
    <row r="390" spans="16:17" ht="31.5" customHeight="1" x14ac:dyDescent="0.2">
      <c r="P390" s="7"/>
      <c r="Q390" s="7"/>
    </row>
    <row r="391" spans="16:17" ht="31.5" customHeight="1" x14ac:dyDescent="0.2">
      <c r="P391" s="7"/>
      <c r="Q391" s="7"/>
    </row>
    <row r="392" spans="16:17" ht="31.5" customHeight="1" x14ac:dyDescent="0.2">
      <c r="P392" s="7"/>
      <c r="Q392" s="7"/>
    </row>
    <row r="393" spans="16:17" ht="31.5" customHeight="1" x14ac:dyDescent="0.2">
      <c r="P393" s="7"/>
      <c r="Q393" s="7"/>
    </row>
    <row r="394" spans="16:17" ht="31.5" customHeight="1" x14ac:dyDescent="0.2">
      <c r="P394" s="7"/>
      <c r="Q394" s="7"/>
    </row>
    <row r="395" spans="16:17" ht="31.5" customHeight="1" x14ac:dyDescent="0.2">
      <c r="P395" s="7"/>
      <c r="Q395" s="7"/>
    </row>
    <row r="396" spans="16:17" ht="31.5" customHeight="1" x14ac:dyDescent="0.2">
      <c r="P396" s="7"/>
      <c r="Q396" s="7"/>
    </row>
    <row r="397" spans="16:17" ht="31.5" customHeight="1" x14ac:dyDescent="0.2">
      <c r="P397" s="7"/>
      <c r="Q397" s="7"/>
    </row>
    <row r="398" spans="16:17" ht="31.5" customHeight="1" x14ac:dyDescent="0.2">
      <c r="P398" s="7"/>
      <c r="Q398" s="7"/>
    </row>
    <row r="399" spans="16:17" ht="31.5" customHeight="1" x14ac:dyDescent="0.2">
      <c r="P399" s="7"/>
      <c r="Q399" s="7"/>
    </row>
    <row r="400" spans="16:17" ht="31.5" customHeight="1" x14ac:dyDescent="0.2">
      <c r="P400" s="7"/>
      <c r="Q400" s="7"/>
    </row>
    <row r="401" spans="16:17" ht="31.5" customHeight="1" x14ac:dyDescent="0.2">
      <c r="P401" s="7"/>
      <c r="Q401" s="7"/>
    </row>
    <row r="402" spans="16:17" ht="31.5" customHeight="1" x14ac:dyDescent="0.2">
      <c r="P402" s="7"/>
      <c r="Q402" s="7"/>
    </row>
    <row r="403" spans="16:17" ht="31.5" customHeight="1" x14ac:dyDescent="0.2">
      <c r="P403" s="7"/>
      <c r="Q403" s="7"/>
    </row>
    <row r="404" spans="16:17" ht="31.5" customHeight="1" x14ac:dyDescent="0.2">
      <c r="P404" s="7"/>
      <c r="Q404" s="7"/>
    </row>
    <row r="405" spans="16:17" ht="31.5" customHeight="1" x14ac:dyDescent="0.2">
      <c r="P405" s="7"/>
      <c r="Q405" s="7"/>
    </row>
    <row r="406" spans="16:17" ht="31.5" customHeight="1" x14ac:dyDescent="0.2">
      <c r="P406" s="7"/>
      <c r="Q406" s="7"/>
    </row>
    <row r="407" spans="16:17" ht="31.5" customHeight="1" x14ac:dyDescent="0.2">
      <c r="P407" s="7"/>
      <c r="Q407" s="7"/>
    </row>
    <row r="408" spans="16:17" ht="31.5" customHeight="1" x14ac:dyDescent="0.2">
      <c r="P408" s="7"/>
      <c r="Q408" s="7"/>
    </row>
    <row r="409" spans="16:17" ht="31.5" customHeight="1" x14ac:dyDescent="0.2">
      <c r="P409" s="7"/>
      <c r="Q409" s="7"/>
    </row>
    <row r="410" spans="16:17" ht="31.5" customHeight="1" x14ac:dyDescent="0.2">
      <c r="P410" s="7"/>
      <c r="Q410" s="7"/>
    </row>
    <row r="411" spans="16:17" ht="31.5" customHeight="1" x14ac:dyDescent="0.2">
      <c r="P411" s="7"/>
      <c r="Q411" s="7"/>
    </row>
    <row r="412" spans="16:17" ht="31.5" customHeight="1" x14ac:dyDescent="0.2">
      <c r="P412" s="7"/>
      <c r="Q412" s="7"/>
    </row>
    <row r="413" spans="16:17" ht="31.5" customHeight="1" x14ac:dyDescent="0.2">
      <c r="P413" s="7"/>
      <c r="Q413" s="7"/>
    </row>
    <row r="414" spans="16:17" ht="31.5" customHeight="1" x14ac:dyDescent="0.2">
      <c r="P414" s="7"/>
      <c r="Q414" s="7"/>
    </row>
    <row r="415" spans="16:17" ht="31.5" customHeight="1" x14ac:dyDescent="0.2">
      <c r="P415" s="7"/>
      <c r="Q415" s="7"/>
    </row>
    <row r="416" spans="16:17" ht="31.5" customHeight="1" x14ac:dyDescent="0.2">
      <c r="P416" s="7"/>
      <c r="Q416" s="7"/>
    </row>
    <row r="417" spans="16:17" ht="31.5" customHeight="1" x14ac:dyDescent="0.2">
      <c r="P417" s="7"/>
      <c r="Q417" s="7"/>
    </row>
    <row r="418" spans="16:17" ht="31.5" customHeight="1" x14ac:dyDescent="0.2">
      <c r="P418" s="7"/>
      <c r="Q418" s="7"/>
    </row>
    <row r="419" spans="16:17" ht="31.5" customHeight="1" x14ac:dyDescent="0.2">
      <c r="P419" s="7"/>
      <c r="Q419" s="7"/>
    </row>
    <row r="420" spans="16:17" ht="31.5" customHeight="1" x14ac:dyDescent="0.2">
      <c r="P420" s="7"/>
      <c r="Q420" s="7"/>
    </row>
    <row r="421" spans="16:17" ht="31.5" customHeight="1" x14ac:dyDescent="0.2">
      <c r="P421" s="7"/>
      <c r="Q421" s="7"/>
    </row>
    <row r="422" spans="16:17" ht="31.5" customHeight="1" x14ac:dyDescent="0.2">
      <c r="P422" s="7"/>
      <c r="Q422" s="7"/>
    </row>
    <row r="423" spans="16:17" ht="31.5" customHeight="1" x14ac:dyDescent="0.2">
      <c r="P423" s="7"/>
      <c r="Q423" s="7"/>
    </row>
    <row r="424" spans="16:17" ht="31.5" customHeight="1" x14ac:dyDescent="0.2">
      <c r="P424" s="7"/>
      <c r="Q424" s="7"/>
    </row>
    <row r="425" spans="16:17" ht="31.5" customHeight="1" x14ac:dyDescent="0.2">
      <c r="P425" s="7"/>
      <c r="Q425" s="7"/>
    </row>
    <row r="426" spans="16:17" ht="31.5" customHeight="1" x14ac:dyDescent="0.2">
      <c r="P426" s="7"/>
      <c r="Q426" s="7"/>
    </row>
    <row r="427" spans="16:17" ht="31.5" customHeight="1" x14ac:dyDescent="0.2">
      <c r="P427" s="7"/>
      <c r="Q427" s="7"/>
    </row>
    <row r="428" spans="16:17" ht="31.5" customHeight="1" x14ac:dyDescent="0.2">
      <c r="P428" s="7"/>
      <c r="Q428" s="7"/>
    </row>
    <row r="429" spans="16:17" ht="31.5" customHeight="1" x14ac:dyDescent="0.2">
      <c r="P429" s="7"/>
      <c r="Q429" s="7"/>
    </row>
    <row r="430" spans="16:17" ht="31.5" customHeight="1" x14ac:dyDescent="0.2">
      <c r="P430" s="7"/>
      <c r="Q430" s="7"/>
    </row>
    <row r="431" spans="16:17" ht="31.5" customHeight="1" x14ac:dyDescent="0.2">
      <c r="P431" s="7"/>
      <c r="Q431" s="7"/>
    </row>
    <row r="432" spans="16:17" ht="31.5" customHeight="1" x14ac:dyDescent="0.2">
      <c r="P432" s="7"/>
      <c r="Q432" s="7"/>
    </row>
    <row r="433" spans="16:17" ht="31.5" customHeight="1" x14ac:dyDescent="0.2">
      <c r="P433" s="7"/>
      <c r="Q433" s="7"/>
    </row>
    <row r="434" spans="16:17" ht="31.5" customHeight="1" x14ac:dyDescent="0.2">
      <c r="P434" s="7"/>
      <c r="Q434" s="7"/>
    </row>
    <row r="435" spans="16:17" ht="31.5" customHeight="1" x14ac:dyDescent="0.2">
      <c r="P435" s="7"/>
      <c r="Q435" s="7"/>
    </row>
    <row r="436" spans="16:17" ht="31.5" customHeight="1" x14ac:dyDescent="0.2">
      <c r="P436" s="7"/>
      <c r="Q436" s="7"/>
    </row>
    <row r="437" spans="16:17" ht="31.5" customHeight="1" x14ac:dyDescent="0.2">
      <c r="P437" s="7"/>
      <c r="Q437" s="7"/>
    </row>
    <row r="438" spans="16:17" ht="31.5" customHeight="1" x14ac:dyDescent="0.2">
      <c r="P438" s="7"/>
      <c r="Q438" s="7"/>
    </row>
    <row r="439" spans="16:17" ht="31.5" customHeight="1" x14ac:dyDescent="0.2">
      <c r="P439" s="7"/>
      <c r="Q439" s="7"/>
    </row>
    <row r="440" spans="16:17" ht="31.5" customHeight="1" x14ac:dyDescent="0.2">
      <c r="P440" s="7"/>
      <c r="Q440" s="7"/>
    </row>
    <row r="441" spans="16:17" ht="31.5" customHeight="1" x14ac:dyDescent="0.2">
      <c r="P441" s="7"/>
      <c r="Q441" s="7"/>
    </row>
    <row r="442" spans="16:17" ht="31.5" customHeight="1" x14ac:dyDescent="0.2">
      <c r="P442" s="7"/>
      <c r="Q442" s="7"/>
    </row>
    <row r="443" spans="16:17" ht="31.5" customHeight="1" x14ac:dyDescent="0.2">
      <c r="P443" s="7"/>
      <c r="Q443" s="7"/>
    </row>
    <row r="444" spans="16:17" ht="31.5" customHeight="1" x14ac:dyDescent="0.2">
      <c r="P444" s="7"/>
      <c r="Q444" s="7"/>
    </row>
    <row r="445" spans="16:17" ht="31.5" customHeight="1" x14ac:dyDescent="0.2">
      <c r="P445" s="7"/>
      <c r="Q445" s="7"/>
    </row>
    <row r="446" spans="16:17" ht="31.5" customHeight="1" x14ac:dyDescent="0.2">
      <c r="P446" s="7"/>
      <c r="Q446" s="7"/>
    </row>
    <row r="447" spans="16:17" ht="31.5" customHeight="1" x14ac:dyDescent="0.2">
      <c r="P447" s="7"/>
      <c r="Q447" s="7"/>
    </row>
    <row r="448" spans="16:17" ht="31.5" customHeight="1" x14ac:dyDescent="0.2">
      <c r="P448" s="7"/>
      <c r="Q448" s="7"/>
    </row>
    <row r="449" spans="16:17" ht="31.5" customHeight="1" x14ac:dyDescent="0.2">
      <c r="P449" s="7"/>
      <c r="Q449" s="7"/>
    </row>
    <row r="450" spans="16:17" ht="31.5" customHeight="1" x14ac:dyDescent="0.2">
      <c r="P450" s="7"/>
      <c r="Q450" s="7"/>
    </row>
    <row r="451" spans="16:17" ht="31.5" customHeight="1" x14ac:dyDescent="0.2">
      <c r="P451" s="7"/>
      <c r="Q451" s="7"/>
    </row>
    <row r="452" spans="16:17" ht="31.5" customHeight="1" x14ac:dyDescent="0.2">
      <c r="P452" s="7"/>
      <c r="Q452" s="7"/>
    </row>
    <row r="453" spans="16:17" ht="31.5" customHeight="1" x14ac:dyDescent="0.2">
      <c r="P453" s="7"/>
      <c r="Q453" s="7"/>
    </row>
    <row r="454" spans="16:17" ht="31.5" customHeight="1" x14ac:dyDescent="0.2">
      <c r="P454" s="7"/>
      <c r="Q454" s="7"/>
    </row>
    <row r="455" spans="16:17" ht="31.5" customHeight="1" x14ac:dyDescent="0.2">
      <c r="P455" s="7"/>
      <c r="Q455" s="7"/>
    </row>
    <row r="456" spans="16:17" ht="31.5" customHeight="1" x14ac:dyDescent="0.2">
      <c r="P456" s="7"/>
      <c r="Q456" s="7"/>
    </row>
    <row r="457" spans="16:17" ht="31.5" customHeight="1" x14ac:dyDescent="0.2">
      <c r="P457" s="7"/>
      <c r="Q457" s="7"/>
    </row>
    <row r="458" spans="16:17" ht="31.5" customHeight="1" x14ac:dyDescent="0.2">
      <c r="P458" s="7"/>
      <c r="Q458" s="7"/>
    </row>
    <row r="459" spans="16:17" ht="31.5" customHeight="1" x14ac:dyDescent="0.2">
      <c r="P459" s="7"/>
      <c r="Q459" s="7"/>
    </row>
    <row r="460" spans="16:17" ht="31.5" customHeight="1" x14ac:dyDescent="0.2">
      <c r="P460" s="7"/>
      <c r="Q460" s="7"/>
    </row>
    <row r="461" spans="16:17" ht="31.5" customHeight="1" x14ac:dyDescent="0.2">
      <c r="P461" s="7"/>
      <c r="Q461" s="7"/>
    </row>
    <row r="462" spans="16:17" ht="31.5" customHeight="1" x14ac:dyDescent="0.2">
      <c r="P462" s="7"/>
      <c r="Q462" s="7"/>
    </row>
    <row r="463" spans="16:17" ht="31.5" customHeight="1" x14ac:dyDescent="0.2">
      <c r="P463" s="7"/>
      <c r="Q463" s="7"/>
    </row>
    <row r="464" spans="16:17" ht="31.5" customHeight="1" x14ac:dyDescent="0.2">
      <c r="P464" s="7"/>
      <c r="Q464" s="7"/>
    </row>
    <row r="465" spans="16:17" ht="31.5" customHeight="1" x14ac:dyDescent="0.2">
      <c r="P465" s="7"/>
      <c r="Q465" s="7"/>
    </row>
    <row r="466" spans="16:17" ht="31.5" customHeight="1" x14ac:dyDescent="0.2">
      <c r="P466" s="7"/>
      <c r="Q466" s="7"/>
    </row>
    <row r="467" spans="16:17" ht="31.5" customHeight="1" x14ac:dyDescent="0.2">
      <c r="P467" s="7"/>
      <c r="Q467" s="7"/>
    </row>
    <row r="468" spans="16:17" ht="31.5" customHeight="1" x14ac:dyDescent="0.2">
      <c r="P468" s="7"/>
      <c r="Q468" s="7"/>
    </row>
    <row r="469" spans="16:17" ht="31.5" customHeight="1" x14ac:dyDescent="0.2">
      <c r="P469" s="7"/>
      <c r="Q469" s="7"/>
    </row>
    <row r="470" spans="16:17" ht="31.5" customHeight="1" x14ac:dyDescent="0.2">
      <c r="P470" s="7"/>
      <c r="Q470" s="7"/>
    </row>
    <row r="471" spans="16:17" ht="31.5" customHeight="1" x14ac:dyDescent="0.2">
      <c r="P471" s="7"/>
      <c r="Q471" s="7"/>
    </row>
    <row r="472" spans="16:17" ht="31.5" customHeight="1" x14ac:dyDescent="0.2">
      <c r="P472" s="7"/>
      <c r="Q472" s="7"/>
    </row>
    <row r="473" spans="16:17" ht="31.5" customHeight="1" x14ac:dyDescent="0.2">
      <c r="P473" s="7"/>
      <c r="Q473" s="7"/>
    </row>
    <row r="474" spans="16:17" ht="31.5" customHeight="1" x14ac:dyDescent="0.2">
      <c r="P474" s="7"/>
      <c r="Q474" s="7"/>
    </row>
    <row r="475" spans="16:17" ht="31.5" customHeight="1" x14ac:dyDescent="0.2">
      <c r="P475" s="7"/>
      <c r="Q475" s="7"/>
    </row>
    <row r="476" spans="16:17" ht="31.5" customHeight="1" x14ac:dyDescent="0.2">
      <c r="P476" s="7"/>
      <c r="Q476" s="7"/>
    </row>
    <row r="477" spans="16:17" ht="31.5" customHeight="1" x14ac:dyDescent="0.2">
      <c r="P477" s="7"/>
      <c r="Q477" s="7"/>
    </row>
    <row r="478" spans="16:17" ht="31.5" customHeight="1" x14ac:dyDescent="0.2">
      <c r="P478" s="7"/>
      <c r="Q478" s="7"/>
    </row>
    <row r="479" spans="16:17" ht="31.5" customHeight="1" x14ac:dyDescent="0.2">
      <c r="P479" s="7"/>
      <c r="Q479" s="7"/>
    </row>
    <row r="480" spans="16:17" ht="31.5" customHeight="1" x14ac:dyDescent="0.2">
      <c r="P480" s="7"/>
      <c r="Q480" s="7"/>
    </row>
    <row r="481" spans="16:17" ht="31.5" customHeight="1" x14ac:dyDescent="0.2">
      <c r="P481" s="7"/>
      <c r="Q481" s="7"/>
    </row>
    <row r="482" spans="16:17" ht="31.5" customHeight="1" x14ac:dyDescent="0.2">
      <c r="P482" s="7"/>
      <c r="Q482" s="7"/>
    </row>
    <row r="483" spans="16:17" ht="31.5" customHeight="1" x14ac:dyDescent="0.2">
      <c r="P483" s="7"/>
      <c r="Q483" s="7"/>
    </row>
    <row r="484" spans="16:17" ht="31.5" customHeight="1" x14ac:dyDescent="0.2">
      <c r="P484" s="7"/>
      <c r="Q484" s="7"/>
    </row>
    <row r="485" spans="16:17" ht="31.5" customHeight="1" x14ac:dyDescent="0.2">
      <c r="P485" s="7"/>
      <c r="Q485" s="7"/>
    </row>
    <row r="486" spans="16:17" ht="31.5" customHeight="1" x14ac:dyDescent="0.2">
      <c r="P486" s="7"/>
      <c r="Q486" s="7"/>
    </row>
    <row r="487" spans="16:17" ht="31.5" customHeight="1" x14ac:dyDescent="0.2">
      <c r="P487" s="7"/>
      <c r="Q487" s="7"/>
    </row>
    <row r="488" spans="16:17" ht="31.5" customHeight="1" x14ac:dyDescent="0.2">
      <c r="P488" s="7"/>
      <c r="Q488" s="7"/>
    </row>
    <row r="489" spans="16:17" ht="31.5" customHeight="1" x14ac:dyDescent="0.2">
      <c r="P489" s="7"/>
      <c r="Q489" s="7"/>
    </row>
    <row r="490" spans="16:17" ht="31.5" customHeight="1" x14ac:dyDescent="0.2">
      <c r="P490" s="7"/>
      <c r="Q490" s="7"/>
    </row>
    <row r="491" spans="16:17" ht="31.5" customHeight="1" x14ac:dyDescent="0.2">
      <c r="P491" s="7"/>
      <c r="Q491" s="7"/>
    </row>
    <row r="492" spans="16:17" ht="31.5" customHeight="1" x14ac:dyDescent="0.2">
      <c r="P492" s="7"/>
      <c r="Q492" s="7"/>
    </row>
    <row r="493" spans="16:17" ht="31.5" customHeight="1" x14ac:dyDescent="0.2">
      <c r="P493" s="7"/>
      <c r="Q493" s="7"/>
    </row>
    <row r="494" spans="16:17" ht="31.5" customHeight="1" x14ac:dyDescent="0.2">
      <c r="P494" s="7"/>
      <c r="Q494" s="7"/>
    </row>
    <row r="495" spans="16:17" ht="31.5" customHeight="1" x14ac:dyDescent="0.2">
      <c r="P495" s="7"/>
      <c r="Q495" s="7"/>
    </row>
    <row r="496" spans="16:17" ht="31.5" customHeight="1" x14ac:dyDescent="0.2">
      <c r="P496" s="7"/>
      <c r="Q496" s="7"/>
    </row>
    <row r="497" spans="16:17" ht="31.5" customHeight="1" x14ac:dyDescent="0.2">
      <c r="P497" s="7"/>
      <c r="Q497" s="7"/>
    </row>
    <row r="498" spans="16:17" ht="31.5" customHeight="1" x14ac:dyDescent="0.2">
      <c r="P498" s="7"/>
      <c r="Q498" s="7"/>
    </row>
    <row r="499" spans="16:17" ht="31.5" customHeight="1" x14ac:dyDescent="0.2">
      <c r="P499" s="7"/>
      <c r="Q499" s="7"/>
    </row>
    <row r="500" spans="16:17" ht="31.5" customHeight="1" x14ac:dyDescent="0.2">
      <c r="P500" s="7"/>
      <c r="Q500" s="7"/>
    </row>
    <row r="501" spans="16:17" ht="31.5" customHeight="1" x14ac:dyDescent="0.2">
      <c r="P501" s="7"/>
      <c r="Q501" s="7"/>
    </row>
    <row r="502" spans="16:17" ht="31.5" customHeight="1" x14ac:dyDescent="0.2">
      <c r="P502" s="7"/>
      <c r="Q502" s="7"/>
    </row>
    <row r="503" spans="16:17" ht="31.5" customHeight="1" x14ac:dyDescent="0.2">
      <c r="P503" s="7"/>
      <c r="Q503" s="7"/>
    </row>
    <row r="504" spans="16:17" ht="31.5" customHeight="1" x14ac:dyDescent="0.2">
      <c r="P504" s="7"/>
      <c r="Q504" s="7"/>
    </row>
    <row r="505" spans="16:17" ht="31.5" customHeight="1" x14ac:dyDescent="0.2">
      <c r="P505" s="7"/>
      <c r="Q505" s="7"/>
    </row>
    <row r="506" spans="16:17" ht="31.5" customHeight="1" x14ac:dyDescent="0.2">
      <c r="P506" s="7"/>
      <c r="Q506" s="7"/>
    </row>
    <row r="507" spans="16:17" ht="31.5" customHeight="1" x14ac:dyDescent="0.2">
      <c r="P507" s="7"/>
      <c r="Q507" s="7"/>
    </row>
    <row r="508" spans="16:17" ht="31.5" customHeight="1" x14ac:dyDescent="0.2">
      <c r="P508" s="7"/>
      <c r="Q508" s="7"/>
    </row>
    <row r="509" spans="16:17" ht="31.5" customHeight="1" x14ac:dyDescent="0.2">
      <c r="P509" s="7"/>
      <c r="Q509" s="7"/>
    </row>
    <row r="510" spans="16:17" ht="31.5" customHeight="1" x14ac:dyDescent="0.2">
      <c r="P510" s="7"/>
      <c r="Q510" s="7"/>
    </row>
    <row r="511" spans="16:17" ht="31.5" customHeight="1" x14ac:dyDescent="0.2">
      <c r="P511" s="7"/>
      <c r="Q511" s="7"/>
    </row>
    <row r="512" spans="16:17" ht="31.5" customHeight="1" x14ac:dyDescent="0.2">
      <c r="P512" s="7"/>
      <c r="Q512" s="7"/>
    </row>
    <row r="513" spans="16:17" ht="31.5" customHeight="1" x14ac:dyDescent="0.2">
      <c r="P513" s="7"/>
      <c r="Q513" s="7"/>
    </row>
    <row r="514" spans="16:17" ht="31.5" customHeight="1" x14ac:dyDescent="0.2">
      <c r="P514" s="7"/>
      <c r="Q514" s="7"/>
    </row>
    <row r="515" spans="16:17" ht="31.5" customHeight="1" x14ac:dyDescent="0.2">
      <c r="P515" s="7"/>
      <c r="Q515" s="7"/>
    </row>
    <row r="516" spans="16:17" ht="31.5" customHeight="1" x14ac:dyDescent="0.2">
      <c r="P516" s="7"/>
      <c r="Q516" s="7"/>
    </row>
    <row r="517" spans="16:17" ht="31.5" customHeight="1" x14ac:dyDescent="0.2">
      <c r="P517" s="7"/>
      <c r="Q517" s="7"/>
    </row>
    <row r="518" spans="16:17" ht="31.5" customHeight="1" x14ac:dyDescent="0.2">
      <c r="P518" s="7"/>
      <c r="Q518" s="7"/>
    </row>
    <row r="519" spans="16:17" ht="31.5" customHeight="1" x14ac:dyDescent="0.2">
      <c r="P519" s="7"/>
      <c r="Q519" s="7"/>
    </row>
    <row r="520" spans="16:17" ht="31.5" customHeight="1" x14ac:dyDescent="0.2">
      <c r="P520" s="7"/>
      <c r="Q520" s="7"/>
    </row>
    <row r="521" spans="16:17" ht="31.5" customHeight="1" x14ac:dyDescent="0.2">
      <c r="P521" s="7"/>
      <c r="Q521" s="7"/>
    </row>
    <row r="522" spans="16:17" ht="31.5" customHeight="1" x14ac:dyDescent="0.2">
      <c r="P522" s="7"/>
      <c r="Q522" s="7"/>
    </row>
    <row r="523" spans="16:17" ht="31.5" customHeight="1" x14ac:dyDescent="0.2">
      <c r="P523" s="7"/>
      <c r="Q523" s="7"/>
    </row>
    <row r="524" spans="16:17" ht="31.5" customHeight="1" x14ac:dyDescent="0.2">
      <c r="P524" s="7"/>
      <c r="Q524" s="7"/>
    </row>
    <row r="525" spans="16:17" ht="31.5" customHeight="1" x14ac:dyDescent="0.2">
      <c r="P525" s="7"/>
      <c r="Q525" s="7"/>
    </row>
    <row r="526" spans="16:17" ht="31.5" customHeight="1" x14ac:dyDescent="0.2">
      <c r="P526" s="7"/>
      <c r="Q526" s="7"/>
    </row>
    <row r="527" spans="16:17" ht="31.5" customHeight="1" x14ac:dyDescent="0.2">
      <c r="P527" s="7"/>
      <c r="Q527" s="7"/>
    </row>
    <row r="528" spans="16:17" ht="31.5" customHeight="1" x14ac:dyDescent="0.2">
      <c r="P528" s="7"/>
      <c r="Q528" s="7"/>
    </row>
    <row r="529" spans="16:17" ht="31.5" customHeight="1" x14ac:dyDescent="0.2">
      <c r="P529" s="7"/>
      <c r="Q529" s="7"/>
    </row>
    <row r="530" spans="16:17" ht="31.5" customHeight="1" x14ac:dyDescent="0.2">
      <c r="P530" s="7"/>
      <c r="Q530" s="7"/>
    </row>
    <row r="531" spans="16:17" ht="31.5" customHeight="1" x14ac:dyDescent="0.2">
      <c r="P531" s="7"/>
      <c r="Q531" s="7"/>
    </row>
    <row r="532" spans="16:17" ht="31.5" customHeight="1" x14ac:dyDescent="0.2">
      <c r="P532" s="7"/>
      <c r="Q532" s="7"/>
    </row>
    <row r="533" spans="16:17" ht="31.5" customHeight="1" x14ac:dyDescent="0.2">
      <c r="P533" s="7"/>
      <c r="Q533" s="7"/>
    </row>
    <row r="534" spans="16:17" ht="31.5" customHeight="1" x14ac:dyDescent="0.2">
      <c r="P534" s="7"/>
      <c r="Q534" s="7"/>
    </row>
    <row r="535" spans="16:17" ht="31.5" customHeight="1" x14ac:dyDescent="0.2">
      <c r="P535" s="7"/>
      <c r="Q535" s="7"/>
    </row>
    <row r="536" spans="16:17" ht="31.5" customHeight="1" x14ac:dyDescent="0.2">
      <c r="P536" s="7"/>
      <c r="Q536" s="7"/>
    </row>
    <row r="537" spans="16:17" ht="31.5" customHeight="1" x14ac:dyDescent="0.2">
      <c r="P537" s="7"/>
      <c r="Q537" s="7"/>
    </row>
    <row r="538" spans="16:17" ht="31.5" customHeight="1" x14ac:dyDescent="0.2">
      <c r="P538" s="7"/>
      <c r="Q538" s="7"/>
    </row>
    <row r="539" spans="16:17" ht="31.5" customHeight="1" x14ac:dyDescent="0.2">
      <c r="P539" s="7"/>
      <c r="Q539" s="7"/>
    </row>
    <row r="540" spans="16:17" ht="31.5" customHeight="1" x14ac:dyDescent="0.2">
      <c r="P540" s="7"/>
      <c r="Q540" s="7"/>
    </row>
    <row r="541" spans="16:17" ht="31.5" customHeight="1" x14ac:dyDescent="0.2">
      <c r="P541" s="7"/>
      <c r="Q541" s="7"/>
    </row>
    <row r="542" spans="16:17" ht="31.5" customHeight="1" x14ac:dyDescent="0.2">
      <c r="P542" s="7"/>
      <c r="Q542" s="7"/>
    </row>
    <row r="543" spans="16:17" ht="31.5" customHeight="1" x14ac:dyDescent="0.2">
      <c r="P543" s="7"/>
      <c r="Q543" s="7"/>
    </row>
    <row r="544" spans="16:17" ht="31.5" customHeight="1" x14ac:dyDescent="0.2">
      <c r="P544" s="7"/>
      <c r="Q544" s="7"/>
    </row>
    <row r="545" spans="16:17" ht="31.5" customHeight="1" x14ac:dyDescent="0.2">
      <c r="P545" s="7"/>
      <c r="Q545" s="7"/>
    </row>
    <row r="546" spans="16:17" ht="31.5" customHeight="1" x14ac:dyDescent="0.2">
      <c r="P546" s="7"/>
      <c r="Q546" s="7"/>
    </row>
    <row r="547" spans="16:17" ht="31.5" customHeight="1" x14ac:dyDescent="0.2">
      <c r="P547" s="7"/>
      <c r="Q547" s="7"/>
    </row>
    <row r="548" spans="16:17" ht="31.5" customHeight="1" x14ac:dyDescent="0.2">
      <c r="P548" s="7"/>
      <c r="Q548" s="7"/>
    </row>
    <row r="549" spans="16:17" ht="31.5" customHeight="1" x14ac:dyDescent="0.2">
      <c r="P549" s="7"/>
      <c r="Q549" s="7"/>
    </row>
    <row r="550" spans="16:17" ht="31.5" customHeight="1" x14ac:dyDescent="0.2">
      <c r="P550" s="7"/>
      <c r="Q550" s="7"/>
    </row>
    <row r="551" spans="16:17" ht="31.5" customHeight="1" x14ac:dyDescent="0.2">
      <c r="P551" s="7"/>
      <c r="Q551" s="7"/>
    </row>
    <row r="552" spans="16:17" ht="31.5" customHeight="1" x14ac:dyDescent="0.2">
      <c r="P552" s="7"/>
      <c r="Q552" s="7"/>
    </row>
    <row r="553" spans="16:17" ht="31.5" customHeight="1" x14ac:dyDescent="0.2">
      <c r="P553" s="7"/>
      <c r="Q553" s="7"/>
    </row>
    <row r="554" spans="16:17" ht="31.5" customHeight="1" x14ac:dyDescent="0.2">
      <c r="P554" s="7"/>
      <c r="Q554" s="7"/>
    </row>
    <row r="555" spans="16:17" ht="31.5" customHeight="1" x14ac:dyDescent="0.2">
      <c r="P555" s="7"/>
      <c r="Q555" s="7"/>
    </row>
    <row r="556" spans="16:17" ht="31.5" customHeight="1" x14ac:dyDescent="0.2">
      <c r="P556" s="7"/>
      <c r="Q556" s="7"/>
    </row>
    <row r="557" spans="16:17" ht="31.5" customHeight="1" x14ac:dyDescent="0.2">
      <c r="P557" s="7"/>
      <c r="Q557" s="7"/>
    </row>
    <row r="558" spans="16:17" ht="31.5" customHeight="1" x14ac:dyDescent="0.2">
      <c r="P558" s="7"/>
      <c r="Q558" s="7"/>
    </row>
    <row r="559" spans="16:17" ht="31.5" customHeight="1" x14ac:dyDescent="0.2">
      <c r="P559" s="7"/>
      <c r="Q559" s="7"/>
    </row>
    <row r="560" spans="16:17" ht="31.5" customHeight="1" x14ac:dyDescent="0.2">
      <c r="P560" s="7"/>
      <c r="Q560" s="7"/>
    </row>
    <row r="561" spans="16:17" ht="31.5" customHeight="1" x14ac:dyDescent="0.2">
      <c r="P561" s="7"/>
      <c r="Q561" s="7"/>
    </row>
    <row r="562" spans="16:17" ht="31.5" customHeight="1" x14ac:dyDescent="0.2">
      <c r="P562" s="7"/>
      <c r="Q562" s="7"/>
    </row>
    <row r="563" spans="16:17" ht="31.5" customHeight="1" x14ac:dyDescent="0.2">
      <c r="P563" s="7"/>
      <c r="Q563" s="7"/>
    </row>
    <row r="564" spans="16:17" ht="31.5" customHeight="1" x14ac:dyDescent="0.2">
      <c r="P564" s="7"/>
      <c r="Q564" s="7"/>
    </row>
    <row r="565" spans="16:17" ht="31.5" customHeight="1" x14ac:dyDescent="0.2">
      <c r="P565" s="7"/>
      <c r="Q565" s="7"/>
    </row>
    <row r="566" spans="16:17" ht="31.5" customHeight="1" x14ac:dyDescent="0.2">
      <c r="P566" s="7"/>
      <c r="Q566" s="7"/>
    </row>
    <row r="567" spans="16:17" ht="31.5" customHeight="1" x14ac:dyDescent="0.2">
      <c r="P567" s="7"/>
      <c r="Q567" s="7"/>
    </row>
    <row r="568" spans="16:17" ht="31.5" customHeight="1" x14ac:dyDescent="0.2">
      <c r="P568" s="7"/>
      <c r="Q568" s="7"/>
    </row>
    <row r="569" spans="16:17" ht="31.5" customHeight="1" x14ac:dyDescent="0.2">
      <c r="P569" s="7"/>
      <c r="Q569" s="7"/>
    </row>
    <row r="570" spans="16:17" ht="31.5" customHeight="1" x14ac:dyDescent="0.2">
      <c r="P570" s="7"/>
      <c r="Q570" s="7"/>
    </row>
    <row r="571" spans="16:17" ht="31.5" customHeight="1" x14ac:dyDescent="0.2">
      <c r="P571" s="7"/>
      <c r="Q571" s="7"/>
    </row>
    <row r="572" spans="16:17" ht="31.5" customHeight="1" x14ac:dyDescent="0.2">
      <c r="P572" s="7"/>
      <c r="Q572" s="7"/>
    </row>
    <row r="573" spans="16:17" ht="31.5" customHeight="1" x14ac:dyDescent="0.2">
      <c r="P573" s="7"/>
      <c r="Q573" s="7"/>
    </row>
    <row r="574" spans="16:17" ht="31.5" customHeight="1" x14ac:dyDescent="0.2">
      <c r="P574" s="7"/>
      <c r="Q574" s="7"/>
    </row>
    <row r="575" spans="16:17" ht="31.5" customHeight="1" x14ac:dyDescent="0.2">
      <c r="P575" s="7"/>
      <c r="Q575" s="7"/>
    </row>
    <row r="576" spans="16:17" ht="31.5" customHeight="1" x14ac:dyDescent="0.2">
      <c r="P576" s="7"/>
      <c r="Q576" s="7"/>
    </row>
    <row r="577" spans="16:17" ht="31.5" customHeight="1" x14ac:dyDescent="0.2">
      <c r="P577" s="7"/>
      <c r="Q577" s="7"/>
    </row>
    <row r="578" spans="16:17" ht="31.5" customHeight="1" x14ac:dyDescent="0.2">
      <c r="P578" s="7"/>
      <c r="Q578" s="7"/>
    </row>
    <row r="579" spans="16:17" ht="31.5" customHeight="1" x14ac:dyDescent="0.2">
      <c r="P579" s="7"/>
      <c r="Q579" s="7"/>
    </row>
    <row r="580" spans="16:17" ht="31.5" customHeight="1" x14ac:dyDescent="0.2">
      <c r="P580" s="7"/>
      <c r="Q580" s="7"/>
    </row>
    <row r="581" spans="16:17" ht="31.5" customHeight="1" x14ac:dyDescent="0.2">
      <c r="P581" s="7"/>
      <c r="Q581" s="7"/>
    </row>
    <row r="582" spans="16:17" ht="31.5" customHeight="1" x14ac:dyDescent="0.2">
      <c r="P582" s="7"/>
      <c r="Q582" s="7"/>
    </row>
    <row r="583" spans="16:17" ht="31.5" customHeight="1" x14ac:dyDescent="0.2">
      <c r="P583" s="7"/>
      <c r="Q583" s="7"/>
    </row>
    <row r="584" spans="16:17" ht="31.5" customHeight="1" x14ac:dyDescent="0.2">
      <c r="P584" s="7"/>
      <c r="Q584" s="7"/>
    </row>
    <row r="585" spans="16:17" ht="31.5" customHeight="1" x14ac:dyDescent="0.2">
      <c r="P585" s="7"/>
      <c r="Q585" s="7"/>
    </row>
    <row r="586" spans="16:17" ht="31.5" customHeight="1" x14ac:dyDescent="0.2">
      <c r="P586" s="7"/>
      <c r="Q586" s="7"/>
    </row>
    <row r="587" spans="16:17" ht="31.5" customHeight="1" x14ac:dyDescent="0.2">
      <c r="P587" s="7"/>
      <c r="Q587" s="7"/>
    </row>
    <row r="588" spans="16:17" ht="31.5" customHeight="1" x14ac:dyDescent="0.2">
      <c r="P588" s="7"/>
      <c r="Q588" s="7"/>
    </row>
    <row r="589" spans="16:17" ht="31.5" customHeight="1" x14ac:dyDescent="0.2">
      <c r="P589" s="7"/>
      <c r="Q589" s="7"/>
    </row>
    <row r="590" spans="16:17" ht="31.5" customHeight="1" x14ac:dyDescent="0.2">
      <c r="P590" s="7"/>
      <c r="Q590" s="7"/>
    </row>
    <row r="591" spans="16:17" ht="31.5" customHeight="1" x14ac:dyDescent="0.2">
      <c r="P591" s="7"/>
      <c r="Q591" s="7"/>
    </row>
    <row r="592" spans="16:17" ht="31.5" customHeight="1" x14ac:dyDescent="0.2">
      <c r="P592" s="7"/>
      <c r="Q592" s="7"/>
    </row>
    <row r="593" spans="16:17" ht="31.5" customHeight="1" x14ac:dyDescent="0.2">
      <c r="P593" s="7"/>
      <c r="Q593" s="7"/>
    </row>
    <row r="594" spans="16:17" ht="31.5" customHeight="1" x14ac:dyDescent="0.2">
      <c r="P594" s="7"/>
      <c r="Q594" s="7"/>
    </row>
    <row r="595" spans="16:17" ht="31.5" customHeight="1" x14ac:dyDescent="0.2">
      <c r="P595" s="7"/>
      <c r="Q595" s="7"/>
    </row>
    <row r="596" spans="16:17" ht="31.5" customHeight="1" x14ac:dyDescent="0.2">
      <c r="P596" s="7"/>
      <c r="Q596" s="7"/>
    </row>
    <row r="597" spans="16:17" ht="31.5" customHeight="1" x14ac:dyDescent="0.2">
      <c r="P597" s="7"/>
      <c r="Q597" s="7"/>
    </row>
    <row r="598" spans="16:17" ht="31.5" customHeight="1" x14ac:dyDescent="0.2">
      <c r="P598" s="7"/>
      <c r="Q598" s="7"/>
    </row>
    <row r="599" spans="16:17" ht="31.5" customHeight="1" x14ac:dyDescent="0.2">
      <c r="P599" s="7"/>
      <c r="Q599" s="7"/>
    </row>
    <row r="600" spans="16:17" ht="31.5" customHeight="1" x14ac:dyDescent="0.2">
      <c r="P600" s="7"/>
      <c r="Q600" s="7"/>
    </row>
    <row r="601" spans="16:17" ht="31.5" customHeight="1" x14ac:dyDescent="0.2">
      <c r="P601" s="7"/>
      <c r="Q601" s="7"/>
    </row>
    <row r="602" spans="16:17" ht="31.5" customHeight="1" x14ac:dyDescent="0.2">
      <c r="P602" s="7"/>
      <c r="Q602" s="7"/>
    </row>
    <row r="603" spans="16:17" ht="31.5" customHeight="1" x14ac:dyDescent="0.2">
      <c r="P603" s="7"/>
      <c r="Q603" s="7"/>
    </row>
    <row r="604" spans="16:17" ht="31.5" customHeight="1" x14ac:dyDescent="0.2">
      <c r="P604" s="7"/>
      <c r="Q604" s="7"/>
    </row>
    <row r="605" spans="16:17" ht="31.5" customHeight="1" x14ac:dyDescent="0.2">
      <c r="P605" s="7"/>
      <c r="Q605" s="7"/>
    </row>
    <row r="606" spans="16:17" ht="31.5" customHeight="1" x14ac:dyDescent="0.2">
      <c r="P606" s="7"/>
      <c r="Q606" s="7"/>
    </row>
    <row r="607" spans="16:17" ht="31.5" customHeight="1" x14ac:dyDescent="0.2">
      <c r="P607" s="7"/>
      <c r="Q607" s="7"/>
    </row>
    <row r="608" spans="16:17" ht="31.5" customHeight="1" x14ac:dyDescent="0.2">
      <c r="P608" s="7"/>
      <c r="Q608" s="7"/>
    </row>
    <row r="609" spans="16:17" ht="31.5" customHeight="1" x14ac:dyDescent="0.2">
      <c r="P609" s="7"/>
      <c r="Q609" s="7"/>
    </row>
    <row r="610" spans="16:17" ht="31.5" customHeight="1" x14ac:dyDescent="0.2">
      <c r="P610" s="7"/>
      <c r="Q610" s="7"/>
    </row>
    <row r="611" spans="16:17" ht="31.5" customHeight="1" x14ac:dyDescent="0.2">
      <c r="P611" s="7"/>
      <c r="Q611" s="7"/>
    </row>
    <row r="612" spans="16:17" ht="31.5" customHeight="1" x14ac:dyDescent="0.2">
      <c r="P612" s="7"/>
      <c r="Q612" s="7"/>
    </row>
    <row r="613" spans="16:17" ht="31.5" customHeight="1" x14ac:dyDescent="0.2">
      <c r="P613" s="7"/>
      <c r="Q613" s="7"/>
    </row>
    <row r="614" spans="16:17" ht="31.5" customHeight="1" x14ac:dyDescent="0.2">
      <c r="P614" s="7"/>
      <c r="Q614" s="7"/>
    </row>
    <row r="615" spans="16:17" ht="31.5" customHeight="1" x14ac:dyDescent="0.2">
      <c r="P615" s="7"/>
      <c r="Q615" s="7"/>
    </row>
    <row r="616" spans="16:17" ht="31.5" customHeight="1" x14ac:dyDescent="0.2">
      <c r="P616" s="7"/>
      <c r="Q616" s="7"/>
    </row>
    <row r="617" spans="16:17" ht="31.5" customHeight="1" x14ac:dyDescent="0.2">
      <c r="P617" s="7"/>
      <c r="Q617" s="7"/>
    </row>
    <row r="618" spans="16:17" ht="31.5" customHeight="1" x14ac:dyDescent="0.2">
      <c r="P618" s="7"/>
      <c r="Q618" s="7"/>
    </row>
    <row r="619" spans="16:17" ht="31.5" customHeight="1" x14ac:dyDescent="0.2">
      <c r="P619" s="7"/>
      <c r="Q619" s="7"/>
    </row>
    <row r="620" spans="16:17" ht="31.5" customHeight="1" x14ac:dyDescent="0.2">
      <c r="P620" s="7"/>
      <c r="Q620" s="7"/>
    </row>
    <row r="621" spans="16:17" ht="31.5" customHeight="1" x14ac:dyDescent="0.2">
      <c r="P621" s="7"/>
      <c r="Q621" s="7"/>
    </row>
    <row r="622" spans="16:17" ht="31.5" customHeight="1" x14ac:dyDescent="0.2">
      <c r="P622" s="7"/>
      <c r="Q622" s="7"/>
    </row>
    <row r="623" spans="16:17" ht="31.5" customHeight="1" x14ac:dyDescent="0.2">
      <c r="P623" s="7"/>
      <c r="Q623" s="7"/>
    </row>
    <row r="624" spans="16:17" ht="31.5" customHeight="1" x14ac:dyDescent="0.2">
      <c r="P624" s="7"/>
      <c r="Q624" s="7"/>
    </row>
    <row r="625" spans="16:17" ht="31.5" customHeight="1" x14ac:dyDescent="0.2">
      <c r="P625" s="7"/>
      <c r="Q625" s="7"/>
    </row>
    <row r="626" spans="16:17" ht="31.5" customHeight="1" x14ac:dyDescent="0.2">
      <c r="P626" s="7"/>
      <c r="Q626" s="7"/>
    </row>
    <row r="627" spans="16:17" ht="31.5" customHeight="1" x14ac:dyDescent="0.2">
      <c r="P627" s="7"/>
      <c r="Q627" s="7"/>
    </row>
    <row r="628" spans="16:17" ht="31.5" customHeight="1" x14ac:dyDescent="0.2">
      <c r="P628" s="7"/>
      <c r="Q628" s="7"/>
    </row>
    <row r="629" spans="16:17" ht="31.5" customHeight="1" x14ac:dyDescent="0.2">
      <c r="P629" s="7"/>
      <c r="Q629" s="7"/>
    </row>
    <row r="630" spans="16:17" ht="31.5" customHeight="1" x14ac:dyDescent="0.2">
      <c r="P630" s="7"/>
      <c r="Q630" s="7"/>
    </row>
    <row r="631" spans="16:17" ht="31.5" customHeight="1" x14ac:dyDescent="0.2">
      <c r="P631" s="7"/>
      <c r="Q631" s="7"/>
    </row>
    <row r="632" spans="16:17" ht="31.5" customHeight="1" x14ac:dyDescent="0.2">
      <c r="P632" s="7"/>
      <c r="Q632" s="7"/>
    </row>
    <row r="633" spans="16:17" ht="31.5" customHeight="1" x14ac:dyDescent="0.2">
      <c r="P633" s="7"/>
      <c r="Q633" s="7"/>
    </row>
    <row r="634" spans="16:17" ht="31.5" customHeight="1" x14ac:dyDescent="0.2">
      <c r="P634" s="7"/>
      <c r="Q634" s="7"/>
    </row>
    <row r="635" spans="16:17" ht="31.5" customHeight="1" x14ac:dyDescent="0.2">
      <c r="P635" s="7"/>
      <c r="Q635" s="7"/>
    </row>
    <row r="636" spans="16:17" ht="31.5" customHeight="1" x14ac:dyDescent="0.2">
      <c r="P636" s="7"/>
      <c r="Q636" s="7"/>
    </row>
    <row r="637" spans="16:17" ht="31.5" customHeight="1" x14ac:dyDescent="0.2">
      <c r="P637" s="7"/>
      <c r="Q637" s="7"/>
    </row>
    <row r="638" spans="16:17" ht="31.5" customHeight="1" x14ac:dyDescent="0.2">
      <c r="P638" s="7"/>
      <c r="Q638" s="7"/>
    </row>
    <row r="639" spans="16:17" ht="31.5" customHeight="1" x14ac:dyDescent="0.2">
      <c r="P639" s="7"/>
      <c r="Q639" s="7"/>
    </row>
    <row r="640" spans="16:17" ht="31.5" customHeight="1" x14ac:dyDescent="0.2">
      <c r="P640" s="7"/>
      <c r="Q640" s="7"/>
    </row>
    <row r="641" spans="16:17" ht="31.5" customHeight="1" x14ac:dyDescent="0.2">
      <c r="P641" s="7"/>
      <c r="Q641" s="7"/>
    </row>
    <row r="642" spans="16:17" ht="31.5" customHeight="1" x14ac:dyDescent="0.2">
      <c r="P642" s="7"/>
      <c r="Q642" s="7"/>
    </row>
    <row r="643" spans="16:17" ht="31.5" customHeight="1" x14ac:dyDescent="0.2">
      <c r="P643" s="7"/>
      <c r="Q643" s="7"/>
    </row>
    <row r="644" spans="16:17" ht="31.5" customHeight="1" x14ac:dyDescent="0.2">
      <c r="P644" s="7"/>
      <c r="Q644" s="7"/>
    </row>
    <row r="645" spans="16:17" ht="31.5" customHeight="1" x14ac:dyDescent="0.2">
      <c r="P645" s="7"/>
      <c r="Q645" s="7"/>
    </row>
    <row r="646" spans="16:17" ht="31.5" customHeight="1" x14ac:dyDescent="0.2">
      <c r="P646" s="7"/>
      <c r="Q646" s="7"/>
    </row>
    <row r="647" spans="16:17" ht="31.5" customHeight="1" x14ac:dyDescent="0.2">
      <c r="P647" s="7"/>
      <c r="Q647" s="7"/>
    </row>
    <row r="648" spans="16:17" ht="31.5" customHeight="1" x14ac:dyDescent="0.2">
      <c r="P648" s="7"/>
      <c r="Q648" s="7"/>
    </row>
    <row r="649" spans="16:17" ht="31.5" customHeight="1" x14ac:dyDescent="0.2">
      <c r="P649" s="7"/>
      <c r="Q649" s="7"/>
    </row>
    <row r="650" spans="16:17" ht="31.5" customHeight="1" x14ac:dyDescent="0.2">
      <c r="P650" s="7"/>
      <c r="Q650" s="7"/>
    </row>
    <row r="651" spans="16:17" ht="31.5" customHeight="1" x14ac:dyDescent="0.2">
      <c r="P651" s="7"/>
      <c r="Q651" s="7"/>
    </row>
    <row r="652" spans="16:17" ht="31.5" customHeight="1" x14ac:dyDescent="0.2">
      <c r="P652" s="7"/>
      <c r="Q652" s="7"/>
    </row>
    <row r="653" spans="16:17" ht="31.5" customHeight="1" x14ac:dyDescent="0.2">
      <c r="P653" s="7"/>
      <c r="Q653" s="7"/>
    </row>
    <row r="654" spans="16:17" ht="31.5" customHeight="1" x14ac:dyDescent="0.2">
      <c r="P654" s="7"/>
      <c r="Q654" s="7"/>
    </row>
    <row r="655" spans="16:17" ht="31.5" customHeight="1" x14ac:dyDescent="0.2">
      <c r="P655" s="7"/>
      <c r="Q655" s="7"/>
    </row>
    <row r="656" spans="16:17" ht="31.5" customHeight="1" x14ac:dyDescent="0.2">
      <c r="P656" s="7"/>
      <c r="Q656" s="7"/>
    </row>
    <row r="657" spans="16:17" ht="31.5" customHeight="1" x14ac:dyDescent="0.2">
      <c r="P657" s="7"/>
      <c r="Q657" s="7"/>
    </row>
    <row r="658" spans="16:17" ht="31.5" customHeight="1" x14ac:dyDescent="0.2">
      <c r="P658" s="7"/>
      <c r="Q658" s="7"/>
    </row>
    <row r="659" spans="16:17" ht="31.5" customHeight="1" x14ac:dyDescent="0.2">
      <c r="P659" s="7"/>
      <c r="Q659" s="7"/>
    </row>
    <row r="660" spans="16:17" ht="31.5" customHeight="1" x14ac:dyDescent="0.2">
      <c r="P660" s="7"/>
      <c r="Q660" s="7"/>
    </row>
    <row r="661" spans="16:17" ht="31.5" customHeight="1" x14ac:dyDescent="0.2">
      <c r="P661" s="7"/>
      <c r="Q661" s="7"/>
    </row>
    <row r="662" spans="16:17" ht="31.5" customHeight="1" x14ac:dyDescent="0.2">
      <c r="P662" s="7"/>
      <c r="Q662" s="7"/>
    </row>
    <row r="663" spans="16:17" ht="31.5" customHeight="1" x14ac:dyDescent="0.2">
      <c r="P663" s="7"/>
      <c r="Q663" s="7"/>
    </row>
    <row r="664" spans="16:17" ht="31.5" customHeight="1" x14ac:dyDescent="0.2">
      <c r="P664" s="7"/>
      <c r="Q664" s="7"/>
    </row>
    <row r="665" spans="16:17" ht="31.5" customHeight="1" x14ac:dyDescent="0.2">
      <c r="P665" s="7"/>
      <c r="Q665" s="7"/>
    </row>
    <row r="666" spans="16:17" ht="31.5" customHeight="1" x14ac:dyDescent="0.2">
      <c r="P666" s="7"/>
      <c r="Q666" s="7"/>
    </row>
    <row r="667" spans="16:17" ht="31.5" customHeight="1" x14ac:dyDescent="0.2">
      <c r="P667" s="7"/>
      <c r="Q667" s="7"/>
    </row>
    <row r="668" spans="16:17" ht="31.5" customHeight="1" x14ac:dyDescent="0.2">
      <c r="P668" s="7"/>
      <c r="Q668" s="7"/>
    </row>
    <row r="669" spans="16:17" ht="31.5" customHeight="1" x14ac:dyDescent="0.2">
      <c r="P669" s="7"/>
      <c r="Q669" s="7"/>
    </row>
    <row r="670" spans="16:17" ht="31.5" customHeight="1" x14ac:dyDescent="0.2">
      <c r="P670" s="7"/>
      <c r="Q670" s="7"/>
    </row>
    <row r="671" spans="16:17" ht="31.5" customHeight="1" x14ac:dyDescent="0.2">
      <c r="P671" s="7"/>
      <c r="Q671" s="7"/>
    </row>
    <row r="672" spans="16:17" ht="31.5" customHeight="1" x14ac:dyDescent="0.2">
      <c r="P672" s="7"/>
      <c r="Q672" s="7"/>
    </row>
    <row r="673" spans="16:17" ht="31.5" customHeight="1" x14ac:dyDescent="0.2">
      <c r="P673" s="7"/>
      <c r="Q673" s="7"/>
    </row>
    <row r="674" spans="16:17" ht="31.5" customHeight="1" x14ac:dyDescent="0.2">
      <c r="P674" s="7"/>
      <c r="Q674" s="7"/>
    </row>
    <row r="675" spans="16:17" ht="31.5" customHeight="1" x14ac:dyDescent="0.2">
      <c r="P675" s="7"/>
      <c r="Q675" s="7"/>
    </row>
    <row r="676" spans="16:17" ht="31.5" customHeight="1" x14ac:dyDescent="0.2">
      <c r="P676" s="7"/>
      <c r="Q676" s="7"/>
    </row>
    <row r="677" spans="16:17" ht="31.5" customHeight="1" x14ac:dyDescent="0.2">
      <c r="P677" s="7"/>
      <c r="Q677" s="7"/>
    </row>
    <row r="678" spans="16:17" ht="31.5" customHeight="1" x14ac:dyDescent="0.2">
      <c r="P678" s="7"/>
      <c r="Q678" s="7"/>
    </row>
    <row r="679" spans="16:17" ht="31.5" customHeight="1" x14ac:dyDescent="0.2">
      <c r="P679" s="7"/>
      <c r="Q679" s="7"/>
    </row>
    <row r="680" spans="16:17" ht="31.5" customHeight="1" x14ac:dyDescent="0.2">
      <c r="P680" s="7"/>
      <c r="Q680" s="7"/>
    </row>
    <row r="681" spans="16:17" ht="31.5" customHeight="1" x14ac:dyDescent="0.2">
      <c r="P681" s="7"/>
      <c r="Q681" s="7"/>
    </row>
    <row r="682" spans="16:17" ht="31.5" customHeight="1" x14ac:dyDescent="0.2">
      <c r="P682" s="7"/>
      <c r="Q682" s="7"/>
    </row>
    <row r="683" spans="16:17" ht="31.5" customHeight="1" x14ac:dyDescent="0.2">
      <c r="P683" s="7"/>
      <c r="Q683" s="7"/>
    </row>
    <row r="684" spans="16:17" ht="31.5" customHeight="1" x14ac:dyDescent="0.2">
      <c r="P684" s="7"/>
      <c r="Q684" s="7"/>
    </row>
    <row r="685" spans="16:17" ht="31.5" customHeight="1" x14ac:dyDescent="0.2">
      <c r="P685" s="7"/>
      <c r="Q685" s="7"/>
    </row>
    <row r="686" spans="16:17" ht="31.5" customHeight="1" x14ac:dyDescent="0.2">
      <c r="P686" s="7"/>
      <c r="Q686" s="7"/>
    </row>
    <row r="687" spans="16:17" ht="31.5" customHeight="1" x14ac:dyDescent="0.2">
      <c r="P687" s="7"/>
      <c r="Q687" s="7"/>
    </row>
    <row r="688" spans="16:17" ht="31.5" customHeight="1" x14ac:dyDescent="0.2">
      <c r="P688" s="7"/>
      <c r="Q688" s="7"/>
    </row>
    <row r="689" spans="16:17" ht="31.5" customHeight="1" x14ac:dyDescent="0.2">
      <c r="P689" s="7"/>
      <c r="Q689" s="7"/>
    </row>
    <row r="690" spans="16:17" ht="31.5" customHeight="1" x14ac:dyDescent="0.2">
      <c r="P690" s="7"/>
      <c r="Q690" s="7"/>
    </row>
    <row r="691" spans="16:17" ht="31.5" customHeight="1" x14ac:dyDescent="0.2">
      <c r="P691" s="7"/>
      <c r="Q691" s="7"/>
    </row>
    <row r="692" spans="16:17" ht="31.5" customHeight="1" x14ac:dyDescent="0.2">
      <c r="P692" s="7"/>
      <c r="Q692" s="7"/>
    </row>
    <row r="693" spans="16:17" ht="31.5" customHeight="1" x14ac:dyDescent="0.2">
      <c r="P693" s="7"/>
      <c r="Q693" s="7"/>
    </row>
    <row r="694" spans="16:17" ht="31.5" customHeight="1" x14ac:dyDescent="0.2">
      <c r="P694" s="7"/>
      <c r="Q694" s="7"/>
    </row>
    <row r="695" spans="16:17" ht="31.5" customHeight="1" x14ac:dyDescent="0.2">
      <c r="P695" s="7"/>
      <c r="Q695" s="7"/>
    </row>
    <row r="696" spans="16:17" ht="31.5" customHeight="1" x14ac:dyDescent="0.2">
      <c r="P696" s="7"/>
      <c r="Q696" s="7"/>
    </row>
    <row r="697" spans="16:17" ht="31.5" customHeight="1" x14ac:dyDescent="0.2">
      <c r="P697" s="7"/>
      <c r="Q697" s="7"/>
    </row>
    <row r="698" spans="16:17" ht="31.5" customHeight="1" x14ac:dyDescent="0.2">
      <c r="P698" s="7"/>
      <c r="Q698" s="7"/>
    </row>
    <row r="699" spans="16:17" ht="31.5" customHeight="1" x14ac:dyDescent="0.2">
      <c r="P699" s="7"/>
      <c r="Q699" s="7"/>
    </row>
    <row r="700" spans="16:17" ht="31.5" customHeight="1" x14ac:dyDescent="0.2">
      <c r="P700" s="7"/>
      <c r="Q700" s="7"/>
    </row>
    <row r="701" spans="16:17" ht="31.5" customHeight="1" x14ac:dyDescent="0.2">
      <c r="P701" s="7"/>
      <c r="Q701" s="7"/>
    </row>
    <row r="702" spans="16:17" ht="31.5" customHeight="1" x14ac:dyDescent="0.2">
      <c r="P702" s="7"/>
      <c r="Q702" s="7"/>
    </row>
    <row r="703" spans="16:17" ht="31.5" customHeight="1" x14ac:dyDescent="0.2">
      <c r="P703" s="7"/>
      <c r="Q703" s="7"/>
    </row>
    <row r="704" spans="16:17" ht="31.5" customHeight="1" x14ac:dyDescent="0.2">
      <c r="P704" s="7"/>
      <c r="Q704" s="7"/>
    </row>
    <row r="705" spans="16:17" ht="31.5" customHeight="1" x14ac:dyDescent="0.2">
      <c r="P705" s="7"/>
      <c r="Q705" s="7"/>
    </row>
    <row r="706" spans="16:17" ht="31.5" customHeight="1" x14ac:dyDescent="0.2">
      <c r="P706" s="7"/>
      <c r="Q706" s="7"/>
    </row>
    <row r="707" spans="16:17" ht="31.5" customHeight="1" x14ac:dyDescent="0.2">
      <c r="P707" s="7"/>
      <c r="Q707" s="7"/>
    </row>
    <row r="708" spans="16:17" ht="31.5" customHeight="1" x14ac:dyDescent="0.2">
      <c r="P708" s="7"/>
      <c r="Q708" s="7"/>
    </row>
    <row r="709" spans="16:17" ht="31.5" customHeight="1" x14ac:dyDescent="0.2">
      <c r="P709" s="7"/>
      <c r="Q709" s="7"/>
    </row>
    <row r="710" spans="16:17" ht="31.5" customHeight="1" x14ac:dyDescent="0.2">
      <c r="P710" s="7"/>
      <c r="Q710" s="7"/>
    </row>
    <row r="711" spans="16:17" ht="31.5" customHeight="1" x14ac:dyDescent="0.2">
      <c r="P711" s="7"/>
      <c r="Q711" s="7"/>
    </row>
    <row r="712" spans="16:17" ht="31.5" customHeight="1" x14ac:dyDescent="0.2">
      <c r="P712" s="7"/>
      <c r="Q712" s="7"/>
    </row>
    <row r="713" spans="16:17" ht="31.5" customHeight="1" x14ac:dyDescent="0.2">
      <c r="P713" s="7"/>
      <c r="Q713" s="7"/>
    </row>
    <row r="714" spans="16:17" ht="31.5" customHeight="1" x14ac:dyDescent="0.2">
      <c r="P714" s="7"/>
      <c r="Q714" s="7"/>
    </row>
    <row r="715" spans="16:17" ht="31.5" customHeight="1" x14ac:dyDescent="0.2">
      <c r="P715" s="7"/>
      <c r="Q715" s="7"/>
    </row>
    <row r="716" spans="16:17" ht="31.5" customHeight="1" x14ac:dyDescent="0.2">
      <c r="P716" s="7"/>
      <c r="Q716" s="7"/>
    </row>
    <row r="717" spans="16:17" ht="31.5" customHeight="1" x14ac:dyDescent="0.2">
      <c r="P717" s="7"/>
      <c r="Q717" s="7"/>
    </row>
    <row r="718" spans="16:17" ht="31.5" customHeight="1" x14ac:dyDescent="0.2">
      <c r="P718" s="7"/>
      <c r="Q718" s="7"/>
    </row>
    <row r="719" spans="16:17" ht="31.5" customHeight="1" x14ac:dyDescent="0.2">
      <c r="P719" s="7"/>
      <c r="Q719" s="7"/>
    </row>
    <row r="720" spans="16:17" ht="31.5" customHeight="1" x14ac:dyDescent="0.2">
      <c r="P720" s="7"/>
      <c r="Q720" s="7"/>
    </row>
    <row r="721" spans="16:17" ht="31.5" customHeight="1" x14ac:dyDescent="0.2">
      <c r="P721" s="7"/>
      <c r="Q721" s="7"/>
    </row>
    <row r="722" spans="16:17" ht="31.5" customHeight="1" x14ac:dyDescent="0.2">
      <c r="P722" s="7"/>
      <c r="Q722" s="7"/>
    </row>
    <row r="723" spans="16:17" ht="31.5" customHeight="1" x14ac:dyDescent="0.2">
      <c r="P723" s="7"/>
      <c r="Q723" s="7"/>
    </row>
    <row r="724" spans="16:17" ht="31.5" customHeight="1" x14ac:dyDescent="0.2">
      <c r="P724" s="7"/>
      <c r="Q724" s="7"/>
    </row>
    <row r="725" spans="16:17" ht="31.5" customHeight="1" x14ac:dyDescent="0.2">
      <c r="P725" s="7"/>
      <c r="Q725" s="7"/>
    </row>
    <row r="726" spans="16:17" ht="31.5" customHeight="1" x14ac:dyDescent="0.2">
      <c r="P726" s="7"/>
      <c r="Q726" s="7"/>
    </row>
    <row r="727" spans="16:17" ht="31.5" customHeight="1" x14ac:dyDescent="0.2">
      <c r="P727" s="7"/>
      <c r="Q727" s="7"/>
    </row>
    <row r="728" spans="16:17" ht="31.5" customHeight="1" x14ac:dyDescent="0.2">
      <c r="P728" s="7"/>
      <c r="Q728" s="7"/>
    </row>
    <row r="729" spans="16:17" ht="31.5" customHeight="1" x14ac:dyDescent="0.2">
      <c r="P729" s="7"/>
      <c r="Q729" s="7"/>
    </row>
    <row r="730" spans="16:17" ht="31.5" customHeight="1" x14ac:dyDescent="0.2">
      <c r="P730" s="7"/>
      <c r="Q730" s="7"/>
    </row>
    <row r="731" spans="16:17" ht="31.5" customHeight="1" x14ac:dyDescent="0.2">
      <c r="P731" s="7"/>
      <c r="Q731" s="7"/>
    </row>
    <row r="732" spans="16:17" ht="31.5" customHeight="1" x14ac:dyDescent="0.2">
      <c r="P732" s="7"/>
      <c r="Q732" s="7"/>
    </row>
    <row r="733" spans="16:17" ht="31.5" customHeight="1" x14ac:dyDescent="0.2">
      <c r="P733" s="7"/>
      <c r="Q733" s="7"/>
    </row>
    <row r="734" spans="16:17" ht="31.5" customHeight="1" x14ac:dyDescent="0.2">
      <c r="P734" s="7"/>
      <c r="Q734" s="7"/>
    </row>
    <row r="735" spans="16:17" ht="31.5" customHeight="1" x14ac:dyDescent="0.2">
      <c r="P735" s="7"/>
      <c r="Q735" s="7"/>
    </row>
    <row r="736" spans="16:17" ht="31.5" customHeight="1" x14ac:dyDescent="0.2">
      <c r="P736" s="7"/>
      <c r="Q736" s="7"/>
    </row>
    <row r="737" spans="16:17" ht="31.5" customHeight="1" x14ac:dyDescent="0.2">
      <c r="P737" s="7"/>
      <c r="Q737" s="7"/>
    </row>
    <row r="738" spans="16:17" ht="31.5" customHeight="1" x14ac:dyDescent="0.2">
      <c r="P738" s="7"/>
      <c r="Q738" s="7"/>
    </row>
    <row r="739" spans="16:17" ht="31.5" customHeight="1" x14ac:dyDescent="0.2">
      <c r="P739" s="7"/>
      <c r="Q739" s="7"/>
    </row>
    <row r="740" spans="16:17" ht="31.5" customHeight="1" x14ac:dyDescent="0.2">
      <c r="P740" s="7"/>
      <c r="Q740" s="7"/>
    </row>
    <row r="741" spans="16:17" ht="31.5" customHeight="1" x14ac:dyDescent="0.2">
      <c r="P741" s="7"/>
      <c r="Q741" s="7"/>
    </row>
    <row r="742" spans="16:17" ht="31.5" customHeight="1" x14ac:dyDescent="0.2">
      <c r="P742" s="7"/>
      <c r="Q742" s="7"/>
    </row>
    <row r="743" spans="16:17" ht="31.5" customHeight="1" x14ac:dyDescent="0.2">
      <c r="P743" s="7"/>
      <c r="Q743" s="7"/>
    </row>
    <row r="744" spans="16:17" ht="31.5" customHeight="1" x14ac:dyDescent="0.2">
      <c r="P744" s="7"/>
      <c r="Q744" s="7"/>
    </row>
    <row r="745" spans="16:17" ht="31.5" customHeight="1" x14ac:dyDescent="0.2">
      <c r="P745" s="7"/>
      <c r="Q745" s="7"/>
    </row>
    <row r="746" spans="16:17" ht="31.5" customHeight="1" x14ac:dyDescent="0.2">
      <c r="P746" s="7"/>
      <c r="Q746" s="7"/>
    </row>
    <row r="747" spans="16:17" ht="31.5" customHeight="1" x14ac:dyDescent="0.2">
      <c r="P747" s="7"/>
      <c r="Q747" s="7"/>
    </row>
    <row r="748" spans="16:17" ht="31.5" customHeight="1" x14ac:dyDescent="0.2">
      <c r="P748" s="7"/>
      <c r="Q748" s="7"/>
    </row>
    <row r="749" spans="16:17" ht="31.5" customHeight="1" x14ac:dyDescent="0.2">
      <c r="P749" s="7"/>
      <c r="Q749" s="7"/>
    </row>
    <row r="750" spans="16:17" ht="31.5" customHeight="1" x14ac:dyDescent="0.2">
      <c r="P750" s="7"/>
      <c r="Q750" s="7"/>
    </row>
    <row r="751" spans="16:17" ht="31.5" customHeight="1" x14ac:dyDescent="0.2">
      <c r="P751" s="7"/>
      <c r="Q751" s="7"/>
    </row>
    <row r="752" spans="16:17" ht="31.5" customHeight="1" x14ac:dyDescent="0.2">
      <c r="P752" s="7"/>
      <c r="Q752" s="7"/>
    </row>
    <row r="753" spans="16:17" ht="31.5" customHeight="1" x14ac:dyDescent="0.2">
      <c r="P753" s="7"/>
      <c r="Q753" s="7"/>
    </row>
    <row r="754" spans="16:17" ht="31.5" customHeight="1" x14ac:dyDescent="0.2">
      <c r="P754" s="7"/>
      <c r="Q754" s="7"/>
    </row>
    <row r="755" spans="16:17" ht="31.5" customHeight="1" x14ac:dyDescent="0.2">
      <c r="P755" s="7"/>
      <c r="Q755" s="7"/>
    </row>
    <row r="756" spans="16:17" ht="31.5" customHeight="1" x14ac:dyDescent="0.2">
      <c r="P756" s="7"/>
      <c r="Q756" s="7"/>
    </row>
    <row r="757" spans="16:17" ht="31.5" customHeight="1" x14ac:dyDescent="0.2">
      <c r="P757" s="7"/>
      <c r="Q757" s="7"/>
    </row>
    <row r="758" spans="16:17" ht="31.5" customHeight="1" x14ac:dyDescent="0.2">
      <c r="P758" s="7"/>
      <c r="Q758" s="7"/>
    </row>
    <row r="759" spans="16:17" ht="31.5" customHeight="1" x14ac:dyDescent="0.2">
      <c r="P759" s="7"/>
      <c r="Q759" s="7"/>
    </row>
    <row r="760" spans="16:17" ht="31.5" customHeight="1" x14ac:dyDescent="0.2">
      <c r="P760" s="7"/>
      <c r="Q760" s="7"/>
    </row>
    <row r="761" spans="16:17" ht="31.5" customHeight="1" x14ac:dyDescent="0.2">
      <c r="P761" s="7"/>
      <c r="Q761" s="7"/>
    </row>
    <row r="762" spans="16:17" ht="31.5" customHeight="1" x14ac:dyDescent="0.2">
      <c r="P762" s="7"/>
      <c r="Q762" s="7"/>
    </row>
    <row r="763" spans="16:17" ht="31.5" customHeight="1" x14ac:dyDescent="0.2">
      <c r="P763" s="7"/>
      <c r="Q763" s="7"/>
    </row>
    <row r="764" spans="16:17" ht="31.5" customHeight="1" x14ac:dyDescent="0.2">
      <c r="P764" s="7"/>
      <c r="Q764" s="7"/>
    </row>
    <row r="765" spans="16:17" ht="31.5" customHeight="1" x14ac:dyDescent="0.2">
      <c r="P765" s="7"/>
      <c r="Q765" s="7"/>
    </row>
    <row r="766" spans="16:17" ht="31.5" customHeight="1" x14ac:dyDescent="0.2">
      <c r="P766" s="7"/>
      <c r="Q766" s="7"/>
    </row>
    <row r="767" spans="16:17" ht="31.5" customHeight="1" x14ac:dyDescent="0.2">
      <c r="P767" s="7"/>
      <c r="Q767" s="7"/>
    </row>
    <row r="768" spans="16:17" ht="31.5" customHeight="1" x14ac:dyDescent="0.2">
      <c r="P768" s="7"/>
      <c r="Q768" s="7"/>
    </row>
    <row r="769" spans="16:17" ht="31.5" customHeight="1" x14ac:dyDescent="0.2">
      <c r="P769" s="7"/>
      <c r="Q769" s="7"/>
    </row>
    <row r="770" spans="16:17" ht="31.5" customHeight="1" x14ac:dyDescent="0.2">
      <c r="P770" s="7"/>
      <c r="Q770" s="7"/>
    </row>
    <row r="771" spans="16:17" ht="31.5" customHeight="1" x14ac:dyDescent="0.2">
      <c r="P771" s="7"/>
      <c r="Q771" s="7"/>
    </row>
    <row r="772" spans="16:17" ht="31.5" customHeight="1" x14ac:dyDescent="0.2">
      <c r="P772" s="7"/>
      <c r="Q772" s="7"/>
    </row>
    <row r="773" spans="16:17" ht="31.5" customHeight="1" x14ac:dyDescent="0.2">
      <c r="P773" s="7"/>
      <c r="Q773" s="7"/>
    </row>
    <row r="774" spans="16:17" ht="31.5" customHeight="1" x14ac:dyDescent="0.2">
      <c r="P774" s="7"/>
      <c r="Q774" s="7"/>
    </row>
    <row r="775" spans="16:17" ht="31.5" customHeight="1" x14ac:dyDescent="0.2">
      <c r="P775" s="7"/>
      <c r="Q775" s="7"/>
    </row>
    <row r="776" spans="16:17" ht="31.5" customHeight="1" x14ac:dyDescent="0.2">
      <c r="P776" s="7"/>
      <c r="Q776" s="7"/>
    </row>
    <row r="777" spans="16:17" ht="31.5" customHeight="1" x14ac:dyDescent="0.2">
      <c r="P777" s="7"/>
      <c r="Q777" s="7"/>
    </row>
    <row r="778" spans="16:17" ht="31.5" customHeight="1" x14ac:dyDescent="0.2">
      <c r="P778" s="7"/>
      <c r="Q778" s="7"/>
    </row>
    <row r="779" spans="16:17" ht="31.5" customHeight="1" x14ac:dyDescent="0.2">
      <c r="P779" s="7"/>
      <c r="Q779" s="7"/>
    </row>
    <row r="780" spans="16:17" ht="31.5" customHeight="1" x14ac:dyDescent="0.2">
      <c r="P780" s="7"/>
      <c r="Q780" s="7"/>
    </row>
    <row r="781" spans="16:17" ht="31.5" customHeight="1" x14ac:dyDescent="0.2">
      <c r="P781" s="7"/>
      <c r="Q781" s="7"/>
    </row>
    <row r="782" spans="16:17" ht="31.5" customHeight="1" x14ac:dyDescent="0.2">
      <c r="P782" s="7"/>
      <c r="Q782" s="7"/>
    </row>
    <row r="783" spans="16:17" ht="31.5" customHeight="1" x14ac:dyDescent="0.2">
      <c r="P783" s="7"/>
      <c r="Q783" s="7"/>
    </row>
    <row r="784" spans="16:17" ht="31.5" customHeight="1" x14ac:dyDescent="0.2">
      <c r="P784" s="7"/>
      <c r="Q784" s="7"/>
    </row>
    <row r="785" spans="16:17" ht="31.5" customHeight="1" x14ac:dyDescent="0.2">
      <c r="P785" s="7"/>
      <c r="Q785" s="7"/>
    </row>
    <row r="786" spans="16:17" ht="31.5" customHeight="1" x14ac:dyDescent="0.2">
      <c r="P786" s="7"/>
      <c r="Q786" s="7"/>
    </row>
    <row r="787" spans="16:17" ht="31.5" customHeight="1" x14ac:dyDescent="0.2">
      <c r="P787" s="7"/>
      <c r="Q787" s="7"/>
    </row>
    <row r="788" spans="16:17" ht="31.5" customHeight="1" x14ac:dyDescent="0.2">
      <c r="P788" s="7"/>
      <c r="Q788" s="7"/>
    </row>
    <row r="789" spans="16:17" ht="31.5" customHeight="1" x14ac:dyDescent="0.2">
      <c r="P789" s="7"/>
      <c r="Q789" s="7"/>
    </row>
    <row r="790" spans="16:17" ht="31.5" customHeight="1" x14ac:dyDescent="0.2">
      <c r="P790" s="7"/>
      <c r="Q790" s="7"/>
    </row>
    <row r="791" spans="16:17" ht="31.5" customHeight="1" x14ac:dyDescent="0.2">
      <c r="P791" s="7"/>
      <c r="Q791" s="7"/>
    </row>
    <row r="792" spans="16:17" ht="31.5" customHeight="1" x14ac:dyDescent="0.2">
      <c r="P792" s="7"/>
      <c r="Q792" s="7"/>
    </row>
    <row r="793" spans="16:17" ht="31.5" customHeight="1" x14ac:dyDescent="0.2">
      <c r="P793" s="7"/>
      <c r="Q793" s="7"/>
    </row>
    <row r="794" spans="16:17" ht="31.5" customHeight="1" x14ac:dyDescent="0.2">
      <c r="P794" s="7"/>
      <c r="Q794" s="7"/>
    </row>
    <row r="795" spans="16:17" ht="31.5" customHeight="1" x14ac:dyDescent="0.2">
      <c r="P795" s="7"/>
      <c r="Q795" s="7"/>
    </row>
    <row r="796" spans="16:17" ht="31.5" customHeight="1" x14ac:dyDescent="0.2">
      <c r="P796" s="7"/>
      <c r="Q796" s="7"/>
    </row>
    <row r="797" spans="16:17" ht="31.5" customHeight="1" x14ac:dyDescent="0.2">
      <c r="P797" s="7"/>
      <c r="Q797" s="7"/>
    </row>
    <row r="798" spans="16:17" ht="31.5" customHeight="1" x14ac:dyDescent="0.2">
      <c r="P798" s="7"/>
      <c r="Q798" s="7"/>
    </row>
    <row r="799" spans="16:17" ht="31.5" customHeight="1" x14ac:dyDescent="0.2">
      <c r="P799" s="7"/>
      <c r="Q799" s="7"/>
    </row>
    <row r="800" spans="16:17" ht="31.5" customHeight="1" x14ac:dyDescent="0.2">
      <c r="P800" s="7"/>
      <c r="Q800" s="7"/>
    </row>
    <row r="801" spans="16:17" ht="31.5" customHeight="1" x14ac:dyDescent="0.2">
      <c r="P801" s="7"/>
      <c r="Q801" s="7"/>
    </row>
    <row r="802" spans="16:17" ht="31.5" customHeight="1" x14ac:dyDescent="0.2">
      <c r="P802" s="7"/>
      <c r="Q802" s="7"/>
    </row>
    <row r="803" spans="16:17" ht="31.5" customHeight="1" x14ac:dyDescent="0.2">
      <c r="P803" s="7"/>
      <c r="Q803" s="7"/>
    </row>
    <row r="804" spans="16:17" ht="31.5" customHeight="1" x14ac:dyDescent="0.2">
      <c r="P804" s="7"/>
      <c r="Q804" s="7"/>
    </row>
    <row r="805" spans="16:17" ht="31.5" customHeight="1" x14ac:dyDescent="0.2">
      <c r="P805" s="7"/>
      <c r="Q805" s="7"/>
    </row>
    <row r="806" spans="16:17" ht="31.5" customHeight="1" x14ac:dyDescent="0.2">
      <c r="P806" s="7"/>
      <c r="Q806" s="7"/>
    </row>
    <row r="807" spans="16:17" ht="31.5" customHeight="1" x14ac:dyDescent="0.2">
      <c r="P807" s="7"/>
      <c r="Q807" s="7"/>
    </row>
    <row r="808" spans="16:17" ht="31.5" customHeight="1" x14ac:dyDescent="0.2">
      <c r="P808" s="7"/>
      <c r="Q808" s="7"/>
    </row>
    <row r="809" spans="16:17" ht="31.5" customHeight="1" x14ac:dyDescent="0.2">
      <c r="P809" s="7"/>
      <c r="Q809" s="7"/>
    </row>
    <row r="810" spans="16:17" ht="31.5" customHeight="1" x14ac:dyDescent="0.2">
      <c r="P810" s="7"/>
      <c r="Q810" s="7"/>
    </row>
    <row r="811" spans="16:17" ht="31.5" customHeight="1" x14ac:dyDescent="0.2">
      <c r="P811" s="7"/>
      <c r="Q811" s="7"/>
    </row>
    <row r="812" spans="16:17" ht="31.5" customHeight="1" x14ac:dyDescent="0.2">
      <c r="P812" s="7"/>
      <c r="Q812" s="7"/>
    </row>
    <row r="813" spans="16:17" ht="31.5" customHeight="1" x14ac:dyDescent="0.2">
      <c r="P813" s="7"/>
      <c r="Q813" s="7"/>
    </row>
    <row r="814" spans="16:17" ht="31.5" customHeight="1" x14ac:dyDescent="0.2">
      <c r="P814" s="7"/>
      <c r="Q814" s="7"/>
    </row>
    <row r="815" spans="16:17" ht="31.5" customHeight="1" x14ac:dyDescent="0.2">
      <c r="P815" s="7"/>
      <c r="Q815" s="7"/>
    </row>
    <row r="816" spans="16:17" ht="31.5" customHeight="1" x14ac:dyDescent="0.2">
      <c r="P816" s="7"/>
      <c r="Q816" s="7"/>
    </row>
    <row r="817" spans="16:17" ht="31.5" customHeight="1" x14ac:dyDescent="0.2">
      <c r="P817" s="7"/>
      <c r="Q817" s="7"/>
    </row>
    <row r="818" spans="16:17" ht="31.5" customHeight="1" x14ac:dyDescent="0.2">
      <c r="P818" s="7"/>
      <c r="Q818" s="7"/>
    </row>
    <row r="819" spans="16:17" ht="31.5" customHeight="1" x14ac:dyDescent="0.2">
      <c r="P819" s="7"/>
      <c r="Q819" s="7"/>
    </row>
    <row r="820" spans="16:17" ht="31.5" customHeight="1" x14ac:dyDescent="0.2">
      <c r="P820" s="7"/>
      <c r="Q820" s="7"/>
    </row>
    <row r="821" spans="16:17" ht="31.5" customHeight="1" x14ac:dyDescent="0.2">
      <c r="P821" s="7"/>
      <c r="Q821" s="7"/>
    </row>
    <row r="822" spans="16:17" ht="31.5" customHeight="1" x14ac:dyDescent="0.2">
      <c r="P822" s="7"/>
      <c r="Q822" s="7"/>
    </row>
    <row r="823" spans="16:17" ht="31.5" customHeight="1" x14ac:dyDescent="0.2">
      <c r="P823" s="7"/>
      <c r="Q823" s="7"/>
    </row>
    <row r="824" spans="16:17" ht="31.5" customHeight="1" x14ac:dyDescent="0.2">
      <c r="P824" s="7"/>
      <c r="Q824" s="7"/>
    </row>
    <row r="825" spans="16:17" ht="31.5" customHeight="1" x14ac:dyDescent="0.2">
      <c r="P825" s="7"/>
      <c r="Q825" s="7"/>
    </row>
    <row r="826" spans="16:17" ht="31.5" customHeight="1" x14ac:dyDescent="0.2">
      <c r="P826" s="7"/>
      <c r="Q826" s="7"/>
    </row>
    <row r="827" spans="16:17" ht="31.5" customHeight="1" x14ac:dyDescent="0.2">
      <c r="P827" s="7"/>
      <c r="Q827" s="7"/>
    </row>
    <row r="828" spans="16:17" ht="31.5" customHeight="1" x14ac:dyDescent="0.2">
      <c r="P828" s="7"/>
      <c r="Q828" s="7"/>
    </row>
    <row r="829" spans="16:17" ht="31.5" customHeight="1" x14ac:dyDescent="0.2">
      <c r="P829" s="7"/>
      <c r="Q829" s="7"/>
    </row>
    <row r="830" spans="16:17" ht="31.5" customHeight="1" x14ac:dyDescent="0.2">
      <c r="P830" s="7"/>
      <c r="Q830" s="7"/>
    </row>
    <row r="831" spans="16:17" ht="31.5" customHeight="1" x14ac:dyDescent="0.2">
      <c r="P831" s="7"/>
      <c r="Q831" s="7"/>
    </row>
    <row r="832" spans="16:17" ht="31.5" customHeight="1" x14ac:dyDescent="0.2">
      <c r="P832" s="7"/>
      <c r="Q832" s="7"/>
    </row>
    <row r="833" spans="16:17" ht="31.5" customHeight="1" x14ac:dyDescent="0.2">
      <c r="P833" s="7"/>
      <c r="Q833" s="7"/>
    </row>
    <row r="834" spans="16:17" ht="31.5" customHeight="1" x14ac:dyDescent="0.2">
      <c r="P834" s="7"/>
      <c r="Q834" s="7"/>
    </row>
    <row r="835" spans="16:17" ht="31.5" customHeight="1" x14ac:dyDescent="0.2">
      <c r="P835" s="7"/>
      <c r="Q835" s="7"/>
    </row>
    <row r="836" spans="16:17" ht="31.5" customHeight="1" x14ac:dyDescent="0.2">
      <c r="P836" s="7"/>
      <c r="Q836" s="7"/>
    </row>
    <row r="837" spans="16:17" ht="31.5" customHeight="1" x14ac:dyDescent="0.2">
      <c r="P837" s="7"/>
      <c r="Q837" s="7"/>
    </row>
    <row r="838" spans="16:17" ht="31.5" customHeight="1" x14ac:dyDescent="0.2">
      <c r="P838" s="7"/>
      <c r="Q838" s="7"/>
    </row>
    <row r="839" spans="16:17" ht="31.5" customHeight="1" x14ac:dyDescent="0.2">
      <c r="P839" s="7"/>
      <c r="Q839" s="7"/>
    </row>
    <row r="840" spans="16:17" ht="31.5" customHeight="1" x14ac:dyDescent="0.2">
      <c r="P840" s="7"/>
      <c r="Q840" s="7"/>
    </row>
    <row r="841" spans="16:17" ht="31.5" customHeight="1" x14ac:dyDescent="0.2">
      <c r="P841" s="7"/>
      <c r="Q841" s="7"/>
    </row>
    <row r="842" spans="16:17" ht="31.5" customHeight="1" x14ac:dyDescent="0.2">
      <c r="P842" s="7"/>
      <c r="Q842" s="7"/>
    </row>
    <row r="843" spans="16:17" ht="31.5" customHeight="1" x14ac:dyDescent="0.2">
      <c r="P843" s="7"/>
      <c r="Q843" s="7"/>
    </row>
    <row r="844" spans="16:17" ht="31.5" customHeight="1" x14ac:dyDescent="0.2">
      <c r="P844" s="7"/>
      <c r="Q844" s="7"/>
    </row>
    <row r="845" spans="16:17" ht="31.5" customHeight="1" x14ac:dyDescent="0.2">
      <c r="P845" s="7"/>
      <c r="Q845" s="7"/>
    </row>
    <row r="846" spans="16:17" ht="31.5" customHeight="1" x14ac:dyDescent="0.2">
      <c r="P846" s="7"/>
      <c r="Q846" s="7"/>
    </row>
    <row r="847" spans="16:17" ht="31.5" customHeight="1" x14ac:dyDescent="0.2">
      <c r="P847" s="7"/>
      <c r="Q847" s="7"/>
    </row>
    <row r="848" spans="16:17" ht="31.5" customHeight="1" x14ac:dyDescent="0.2">
      <c r="P848" s="7"/>
      <c r="Q848" s="7"/>
    </row>
    <row r="849" spans="16:17" ht="31.5" customHeight="1" x14ac:dyDescent="0.2">
      <c r="P849" s="7"/>
      <c r="Q849" s="7"/>
    </row>
    <row r="850" spans="16:17" ht="31.5" customHeight="1" x14ac:dyDescent="0.2">
      <c r="P850" s="7"/>
      <c r="Q850" s="7"/>
    </row>
    <row r="851" spans="16:17" ht="31.5" customHeight="1" x14ac:dyDescent="0.2">
      <c r="P851" s="7"/>
      <c r="Q851" s="7"/>
    </row>
    <row r="852" spans="16:17" ht="31.5" customHeight="1" x14ac:dyDescent="0.2">
      <c r="P852" s="7"/>
      <c r="Q852" s="7"/>
    </row>
    <row r="853" spans="16:17" ht="31.5" customHeight="1" x14ac:dyDescent="0.2">
      <c r="P853" s="7"/>
      <c r="Q853" s="7"/>
    </row>
    <row r="854" spans="16:17" ht="31.5" customHeight="1" x14ac:dyDescent="0.2">
      <c r="P854" s="7"/>
      <c r="Q854" s="7"/>
    </row>
    <row r="855" spans="16:17" ht="31.5" customHeight="1" x14ac:dyDescent="0.2">
      <c r="P855" s="7"/>
      <c r="Q855" s="7"/>
    </row>
    <row r="856" spans="16:17" ht="31.5" customHeight="1" x14ac:dyDescent="0.2">
      <c r="P856" s="7"/>
      <c r="Q856" s="7"/>
    </row>
    <row r="857" spans="16:17" ht="31.5" customHeight="1" x14ac:dyDescent="0.2">
      <c r="P857" s="7"/>
      <c r="Q857" s="7"/>
    </row>
    <row r="858" spans="16:17" ht="31.5" customHeight="1" x14ac:dyDescent="0.2">
      <c r="P858" s="7"/>
      <c r="Q858" s="7"/>
    </row>
    <row r="859" spans="16:17" ht="31.5" customHeight="1" x14ac:dyDescent="0.2">
      <c r="P859" s="7"/>
      <c r="Q859" s="7"/>
    </row>
    <row r="860" spans="16:17" ht="31.5" customHeight="1" x14ac:dyDescent="0.2">
      <c r="P860" s="7"/>
      <c r="Q860" s="7"/>
    </row>
    <row r="861" spans="16:17" ht="31.5" customHeight="1" x14ac:dyDescent="0.2">
      <c r="P861" s="7"/>
      <c r="Q861" s="7"/>
    </row>
    <row r="862" spans="16:17" ht="31.5" customHeight="1" x14ac:dyDescent="0.2">
      <c r="P862" s="7"/>
      <c r="Q862" s="7"/>
    </row>
    <row r="863" spans="16:17" ht="31.5" customHeight="1" x14ac:dyDescent="0.2">
      <c r="P863" s="7"/>
      <c r="Q863" s="7"/>
    </row>
    <row r="864" spans="16:17" ht="31.5" customHeight="1" x14ac:dyDescent="0.2">
      <c r="P864" s="7"/>
      <c r="Q864" s="7"/>
    </row>
    <row r="865" spans="16:17" ht="31.5" customHeight="1" x14ac:dyDescent="0.2">
      <c r="P865" s="7"/>
      <c r="Q865" s="7"/>
    </row>
    <row r="866" spans="16:17" ht="31.5" customHeight="1" x14ac:dyDescent="0.2">
      <c r="P866" s="7"/>
      <c r="Q866" s="7"/>
    </row>
    <row r="867" spans="16:17" ht="31.5" customHeight="1" x14ac:dyDescent="0.2">
      <c r="P867" s="7"/>
      <c r="Q867" s="7"/>
    </row>
    <row r="868" spans="16:17" ht="31.5" customHeight="1" x14ac:dyDescent="0.2">
      <c r="P868" s="7"/>
      <c r="Q868" s="7"/>
    </row>
    <row r="869" spans="16:17" ht="31.5" customHeight="1" x14ac:dyDescent="0.2">
      <c r="P869" s="7"/>
      <c r="Q869" s="7"/>
    </row>
    <row r="870" spans="16:17" ht="31.5" customHeight="1" x14ac:dyDescent="0.2">
      <c r="P870" s="7"/>
      <c r="Q870" s="7"/>
    </row>
    <row r="871" spans="16:17" ht="31.5" customHeight="1" x14ac:dyDescent="0.2">
      <c r="P871" s="7"/>
      <c r="Q871" s="7"/>
    </row>
    <row r="872" spans="16:17" ht="31.5" customHeight="1" x14ac:dyDescent="0.2">
      <c r="P872" s="7"/>
      <c r="Q872" s="7"/>
    </row>
    <row r="873" spans="16:17" ht="31.5" customHeight="1" x14ac:dyDescent="0.2">
      <c r="P873" s="7"/>
      <c r="Q873" s="7"/>
    </row>
    <row r="874" spans="16:17" ht="31.5" customHeight="1" x14ac:dyDescent="0.2">
      <c r="P874" s="7"/>
      <c r="Q874" s="7"/>
    </row>
    <row r="875" spans="16:17" ht="31.5" customHeight="1" x14ac:dyDescent="0.2">
      <c r="P875" s="7"/>
      <c r="Q875" s="7"/>
    </row>
    <row r="876" spans="16:17" ht="31.5" customHeight="1" x14ac:dyDescent="0.2">
      <c r="P876" s="7"/>
      <c r="Q876" s="7"/>
    </row>
    <row r="877" spans="16:17" ht="31.5" customHeight="1" x14ac:dyDescent="0.2">
      <c r="P877" s="7"/>
      <c r="Q877" s="7"/>
    </row>
    <row r="878" spans="16:17" ht="31.5" customHeight="1" x14ac:dyDescent="0.2">
      <c r="P878" s="7"/>
      <c r="Q878" s="7"/>
    </row>
    <row r="879" spans="16:17" ht="31.5" customHeight="1" x14ac:dyDescent="0.2">
      <c r="P879" s="7"/>
      <c r="Q879" s="7"/>
    </row>
    <row r="880" spans="16:17" ht="31.5" customHeight="1" x14ac:dyDescent="0.2">
      <c r="P880" s="7"/>
      <c r="Q880" s="7"/>
    </row>
    <row r="881" spans="16:17" ht="31.5" customHeight="1" x14ac:dyDescent="0.2">
      <c r="P881" s="7"/>
      <c r="Q881" s="7"/>
    </row>
    <row r="882" spans="16:17" ht="31.5" customHeight="1" x14ac:dyDescent="0.2">
      <c r="P882" s="7"/>
      <c r="Q882" s="7"/>
    </row>
    <row r="883" spans="16:17" ht="31.5" customHeight="1" x14ac:dyDescent="0.2">
      <c r="P883" s="7"/>
      <c r="Q883" s="7"/>
    </row>
    <row r="884" spans="16:17" ht="31.5" customHeight="1" x14ac:dyDescent="0.2">
      <c r="P884" s="7"/>
      <c r="Q884" s="7"/>
    </row>
    <row r="885" spans="16:17" ht="31.5" customHeight="1" x14ac:dyDescent="0.2">
      <c r="P885" s="7"/>
      <c r="Q885" s="7"/>
    </row>
    <row r="886" spans="16:17" ht="31.5" customHeight="1" x14ac:dyDescent="0.2">
      <c r="P886" s="7"/>
      <c r="Q886" s="7"/>
    </row>
    <row r="887" spans="16:17" ht="31.5" customHeight="1" x14ac:dyDescent="0.2">
      <c r="P887" s="7"/>
      <c r="Q887" s="7"/>
    </row>
    <row r="888" spans="16:17" ht="31.5" customHeight="1" x14ac:dyDescent="0.2">
      <c r="P888" s="7"/>
      <c r="Q888" s="7"/>
    </row>
    <row r="889" spans="16:17" ht="31.5" customHeight="1" x14ac:dyDescent="0.2">
      <c r="P889" s="7"/>
      <c r="Q889" s="7"/>
    </row>
    <row r="890" spans="16:17" ht="31.5" customHeight="1" x14ac:dyDescent="0.2">
      <c r="P890" s="7"/>
      <c r="Q890" s="7"/>
    </row>
    <row r="891" spans="16:17" ht="31.5" customHeight="1" x14ac:dyDescent="0.2">
      <c r="P891" s="7"/>
      <c r="Q891" s="7"/>
    </row>
    <row r="892" spans="16:17" ht="31.5" customHeight="1" x14ac:dyDescent="0.2">
      <c r="P892" s="7"/>
      <c r="Q892" s="7"/>
    </row>
    <row r="893" spans="16:17" ht="31.5" customHeight="1" x14ac:dyDescent="0.2">
      <c r="P893" s="7"/>
      <c r="Q893" s="7"/>
    </row>
    <row r="894" spans="16:17" ht="31.5" customHeight="1" x14ac:dyDescent="0.2">
      <c r="P894" s="7"/>
      <c r="Q894" s="7"/>
    </row>
    <row r="895" spans="16:17" ht="31.5" customHeight="1" x14ac:dyDescent="0.2">
      <c r="P895" s="7"/>
      <c r="Q895" s="7"/>
    </row>
    <row r="896" spans="16:17" ht="31.5" customHeight="1" x14ac:dyDescent="0.2">
      <c r="P896" s="7"/>
      <c r="Q896" s="7"/>
    </row>
    <row r="897" spans="16:17" ht="31.5" customHeight="1" x14ac:dyDescent="0.2">
      <c r="P897" s="7"/>
      <c r="Q897" s="7"/>
    </row>
    <row r="898" spans="16:17" ht="31.5" customHeight="1" x14ac:dyDescent="0.2">
      <c r="P898" s="7"/>
      <c r="Q898" s="7"/>
    </row>
    <row r="899" spans="16:17" ht="31.5" customHeight="1" x14ac:dyDescent="0.2">
      <c r="P899" s="7"/>
      <c r="Q899" s="7"/>
    </row>
    <row r="900" spans="16:17" ht="31.5" customHeight="1" x14ac:dyDescent="0.2">
      <c r="P900" s="7"/>
      <c r="Q900" s="7"/>
    </row>
    <row r="901" spans="16:17" ht="31.5" customHeight="1" x14ac:dyDescent="0.2">
      <c r="P901" s="7"/>
      <c r="Q901" s="7"/>
    </row>
    <row r="902" spans="16:17" ht="31.5" customHeight="1" x14ac:dyDescent="0.2">
      <c r="P902" s="7"/>
      <c r="Q902" s="7"/>
    </row>
    <row r="903" spans="16:17" ht="31.5" customHeight="1" x14ac:dyDescent="0.2">
      <c r="P903" s="7"/>
      <c r="Q903" s="7"/>
    </row>
    <row r="904" spans="16:17" ht="31.5" customHeight="1" x14ac:dyDescent="0.2">
      <c r="P904" s="7"/>
      <c r="Q904" s="7"/>
    </row>
    <row r="905" spans="16:17" ht="31.5" customHeight="1" x14ac:dyDescent="0.2">
      <c r="P905" s="7"/>
      <c r="Q905" s="7"/>
    </row>
    <row r="906" spans="16:17" ht="31.5" customHeight="1" x14ac:dyDescent="0.2">
      <c r="P906" s="7"/>
      <c r="Q906" s="7"/>
    </row>
    <row r="907" spans="16:17" ht="31.5" customHeight="1" x14ac:dyDescent="0.2">
      <c r="P907" s="7"/>
      <c r="Q907" s="7"/>
    </row>
    <row r="908" spans="16:17" ht="31.5" customHeight="1" x14ac:dyDescent="0.2">
      <c r="P908" s="7"/>
      <c r="Q908" s="7"/>
    </row>
    <row r="909" spans="16:17" ht="31.5" customHeight="1" x14ac:dyDescent="0.2">
      <c r="P909" s="7"/>
      <c r="Q909" s="7"/>
    </row>
    <row r="910" spans="16:17" ht="31.5" customHeight="1" x14ac:dyDescent="0.2">
      <c r="P910" s="7"/>
      <c r="Q910" s="7"/>
    </row>
    <row r="911" spans="16:17" ht="31.5" customHeight="1" x14ac:dyDescent="0.2">
      <c r="P911" s="7"/>
      <c r="Q911" s="7"/>
    </row>
    <row r="912" spans="16:17" ht="31.5" customHeight="1" x14ac:dyDescent="0.2">
      <c r="P912" s="7"/>
      <c r="Q912" s="7"/>
    </row>
    <row r="913" spans="16:17" ht="31.5" customHeight="1" x14ac:dyDescent="0.2">
      <c r="P913" s="7"/>
      <c r="Q913" s="7"/>
    </row>
    <row r="914" spans="16:17" ht="31.5" customHeight="1" x14ac:dyDescent="0.2">
      <c r="P914" s="7"/>
      <c r="Q914" s="7"/>
    </row>
    <row r="915" spans="16:17" ht="31.5" customHeight="1" x14ac:dyDescent="0.2">
      <c r="P915" s="7"/>
      <c r="Q915" s="7"/>
    </row>
    <row r="916" spans="16:17" ht="31.5" customHeight="1" x14ac:dyDescent="0.2">
      <c r="P916" s="7"/>
      <c r="Q916" s="7"/>
    </row>
    <row r="917" spans="16:17" ht="31.5" customHeight="1" x14ac:dyDescent="0.2">
      <c r="P917" s="7"/>
      <c r="Q917" s="7"/>
    </row>
    <row r="918" spans="16:17" ht="31.5" customHeight="1" x14ac:dyDescent="0.2">
      <c r="P918" s="7"/>
      <c r="Q918" s="7"/>
    </row>
    <row r="919" spans="16:17" ht="31.5" customHeight="1" x14ac:dyDescent="0.2">
      <c r="P919" s="7"/>
      <c r="Q919" s="7"/>
    </row>
    <row r="920" spans="16:17" ht="31.5" customHeight="1" x14ac:dyDescent="0.2">
      <c r="P920" s="7"/>
      <c r="Q920" s="7"/>
    </row>
    <row r="921" spans="16:17" ht="31.5" customHeight="1" x14ac:dyDescent="0.2">
      <c r="P921" s="7"/>
      <c r="Q921" s="7"/>
    </row>
    <row r="922" spans="16:17" ht="31.5" customHeight="1" x14ac:dyDescent="0.2">
      <c r="P922" s="7"/>
      <c r="Q922" s="7"/>
    </row>
    <row r="923" spans="16:17" ht="31.5" customHeight="1" x14ac:dyDescent="0.2">
      <c r="P923" s="7"/>
      <c r="Q923" s="7"/>
    </row>
    <row r="924" spans="16:17" ht="31.5" customHeight="1" x14ac:dyDescent="0.2">
      <c r="P924" s="7"/>
      <c r="Q924" s="7"/>
    </row>
    <row r="925" spans="16:17" ht="31.5" customHeight="1" x14ac:dyDescent="0.2">
      <c r="P925" s="7"/>
      <c r="Q925" s="7"/>
    </row>
  </sheetData>
  <mergeCells count="16">
    <mergeCell ref="J1:R1"/>
    <mergeCell ref="B4:I4"/>
    <mergeCell ref="K4:K6"/>
    <mergeCell ref="L4:O5"/>
    <mergeCell ref="B5:B6"/>
    <mergeCell ref="C5:G5"/>
    <mergeCell ref="H5:I5"/>
    <mergeCell ref="J4:J6"/>
    <mergeCell ref="A2:T2"/>
    <mergeCell ref="P4:P6"/>
    <mergeCell ref="Q4:Q6"/>
    <mergeCell ref="R4:T4"/>
    <mergeCell ref="R5:R6"/>
    <mergeCell ref="S5:S6"/>
    <mergeCell ref="T5:T6"/>
    <mergeCell ref="A4:A6"/>
  </mergeCells>
  <phoneticPr fontId="0" type="noConversion"/>
  <conditionalFormatting sqref="R119:T119">
    <cfRule type="cellIs" dxfId="0" priority="1" stopIfTrue="1" operator="equal">
      <formula>0</formula>
    </cfRule>
  </conditionalFormatting>
  <printOptions horizontalCentered="1"/>
  <pageMargins left="0" right="0.23622047244094491" top="0.27559055118110237" bottom="0.19685039370078741" header="0.15748031496062992" footer="0.15748031496062992"/>
  <pageSetup paperSize="9" scale="65" fitToHeight="5" orientation="landscape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Карточка учета доходов</vt:lpstr>
    </vt:vector>
  </TitlesOfParts>
  <Company>GFU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22503</dc:creator>
  <cp:lastModifiedBy>FinUPR-21-03</cp:lastModifiedBy>
  <cp:lastPrinted>2021-10-29T01:35:14Z</cp:lastPrinted>
  <dcterms:created xsi:type="dcterms:W3CDTF">2004-11-03T13:02:58Z</dcterms:created>
  <dcterms:modified xsi:type="dcterms:W3CDTF">2021-11-12T08:58:42Z</dcterms:modified>
</cp:coreProperties>
</file>