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32" windowWidth="15456" windowHeight="11136"/>
  </bookViews>
  <sheets>
    <sheet name="НП" sheetId="1" r:id="rId1"/>
  </sheets>
  <calcPr calcId="124519"/>
</workbook>
</file>

<file path=xl/calcChain.xml><?xml version="1.0" encoding="utf-8"?>
<calcChain xmlns="http://schemas.openxmlformats.org/spreadsheetml/2006/main">
  <c r="K9" i="1"/>
  <c r="J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9"/>
  <c r="K27"/>
  <c r="J27"/>
  <c r="K12"/>
  <c r="J12"/>
  <c r="K14"/>
  <c r="K15"/>
  <c r="K16"/>
  <c r="K17"/>
  <c r="K18"/>
  <c r="K19"/>
  <c r="K20"/>
  <c r="K21"/>
  <c r="K22"/>
  <c r="K23"/>
  <c r="K24"/>
  <c r="K25"/>
  <c r="K26"/>
  <c r="K28"/>
  <c r="K29"/>
  <c r="K30"/>
  <c r="K31"/>
  <c r="K32"/>
  <c r="J14"/>
  <c r="J15"/>
  <c r="J16"/>
  <c r="J17"/>
  <c r="J18"/>
  <c r="J19"/>
  <c r="J20"/>
  <c r="J21"/>
  <c r="J22"/>
  <c r="J23"/>
  <c r="J24"/>
  <c r="J25"/>
  <c r="J26"/>
  <c r="J28"/>
  <c r="J29"/>
  <c r="J30"/>
  <c r="J31"/>
  <c r="J32"/>
  <c r="H33"/>
  <c r="G33"/>
  <c r="F33"/>
  <c r="D33"/>
  <c r="J11"/>
  <c r="K11"/>
  <c r="J13"/>
  <c r="K13"/>
  <c r="K10"/>
  <c r="J10"/>
  <c r="I33" l="1"/>
  <c r="K33"/>
  <c r="J33"/>
</calcChain>
</file>

<file path=xl/sharedStrings.xml><?xml version="1.0" encoding="utf-8"?>
<sst xmlns="http://schemas.openxmlformats.org/spreadsheetml/2006/main" count="85" uniqueCount="74">
  <si>
    <t>к Пояснительной записке</t>
  </si>
  <si>
    <t>(тыс. рублей)</t>
  </si>
  <si>
    <t>№ п/п</t>
  </si>
  <si>
    <t>Вид деятельности</t>
  </si>
  <si>
    <t>1</t>
  </si>
  <si>
    <t>2</t>
  </si>
  <si>
    <t>3</t>
  </si>
  <si>
    <t>4</t>
  </si>
  <si>
    <t>5</t>
  </si>
  <si>
    <t>Темпы роста, %</t>
  </si>
  <si>
    <t>6</t>
  </si>
  <si>
    <t>7</t>
  </si>
  <si>
    <t>8</t>
  </si>
  <si>
    <t>9</t>
  </si>
  <si>
    <t>10</t>
  </si>
  <si>
    <t>ОКВЭД</t>
  </si>
  <si>
    <t>2020/2019</t>
  </si>
  <si>
    <t>02</t>
  </si>
  <si>
    <t>05</t>
  </si>
  <si>
    <t>08</t>
  </si>
  <si>
    <t>11</t>
  </si>
  <si>
    <t>22</t>
  </si>
  <si>
    <t>23</t>
  </si>
  <si>
    <t>25</t>
  </si>
  <si>
    <t>28</t>
  </si>
  <si>
    <t>33</t>
  </si>
  <si>
    <t>35</t>
  </si>
  <si>
    <t>36</t>
  </si>
  <si>
    <t>41</t>
  </si>
  <si>
    <t>43</t>
  </si>
  <si>
    <t>45</t>
  </si>
  <si>
    <t>46</t>
  </si>
  <si>
    <t>47</t>
  </si>
  <si>
    <t>49</t>
  </si>
  <si>
    <t>64</t>
  </si>
  <si>
    <t>71</t>
  </si>
  <si>
    <t>84</t>
  </si>
  <si>
    <t>87</t>
  </si>
  <si>
    <t>93</t>
  </si>
  <si>
    <t xml:space="preserve">      Лесоводство и лесозаготовки</t>
  </si>
  <si>
    <t xml:space="preserve">      Добыча угля</t>
  </si>
  <si>
    <t xml:space="preserve">      Добыча прочих полезных ископаемых</t>
  </si>
  <si>
    <t xml:space="preserve">      Производство пищевых продуктов</t>
  </si>
  <si>
    <t xml:space="preserve">      Производство напитков</t>
  </si>
  <si>
    <t xml:space="preserve">      Производство резиновых и пластмассовых изделий</t>
  </si>
  <si>
    <t xml:space="preserve">      Производство прочей неметаллической минеральной продукции</t>
  </si>
  <si>
    <t xml:space="preserve">      Производство готовых металлических изделий, кроме машин и оборудования</t>
  </si>
  <si>
    <t xml:space="preserve">      Производство машин и оборудования, не включенных в другие группировки</t>
  </si>
  <si>
    <t xml:space="preserve">      Ремонт и монтаж машин и оборудования</t>
  </si>
  <si>
    <t xml:space="preserve">      Обеспечение электрической энергией, газом и паром; кондиционирование воздуха</t>
  </si>
  <si>
    <t xml:space="preserve">      Забор, очистка и распределение воды</t>
  </si>
  <si>
    <t xml:space="preserve">      Строительство зданий</t>
  </si>
  <si>
    <t xml:space="preserve">      Работы строительные специализированные</t>
  </si>
  <si>
    <t xml:space="preserve">      Торговля оптовая и розничная автотранспортными средствами и мотоциклами и их ремонт</t>
  </si>
  <si>
    <t xml:space="preserve">      Торговля оптовая, кроме оптовой торговли автотранспортными средствами и мотоциклами</t>
  </si>
  <si>
    <t xml:space="preserve">      Торговля розничная, кроме торговли автотранспортными средствами и мотоциклами</t>
  </si>
  <si>
    <t xml:space="preserve">      Деятельность сухопутного и трубопроводного транспорта</t>
  </si>
  <si>
    <t xml:space="preserve">      Деятельность по предоставлению финансовых услуг, кроме услуг по страхованию и пенсионному обеспечению</t>
  </si>
  <si>
    <t xml:space="preserve">      Деятельность в области архитектуры и инженерно-технического проектирования; технических испытаний, исследований и анализа</t>
  </si>
  <si>
    <t xml:space="preserve">      Деятельность органов государственного управления по обеспечению военной безопасности, обязательному социальному обеспечению</t>
  </si>
  <si>
    <t xml:space="preserve">      Деятельность по уходу с обеспечением проживания</t>
  </si>
  <si>
    <t xml:space="preserve">      Деятельность в области спорта, отдыха и развлечений</t>
  </si>
  <si>
    <t>2020 год</t>
  </si>
  <si>
    <t>Приложение 3</t>
  </si>
  <si>
    <t>52</t>
  </si>
  <si>
    <t>Складское хозяйство и вспомогательная транспортная деятельность</t>
  </si>
  <si>
    <t>2021 год</t>
  </si>
  <si>
    <t>2022 год</t>
  </si>
  <si>
    <t>Оценка 
2019 года, 5%</t>
  </si>
  <si>
    <t>Прогноз, 10%</t>
  </si>
  <si>
    <t>Оценка поступления налога на прибыль организаций, зачисляемого в бюджет города Назарово, 
в разрезе видов экономической деятельности на 2020 – 2022 годы</t>
  </si>
  <si>
    <t>2020/2021</t>
  </si>
  <si>
    <t>2021/2022</t>
  </si>
  <si>
    <t>Оценка 
2019 года, 10%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</si>
</sst>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#,##0.00_ ;[Red]\-#,##0.00\ "/>
    <numFmt numFmtId="166" formatCode="#,##0.0_ ;[Red]\-#,##0.0\ "/>
    <numFmt numFmtId="167" formatCode="#,##0.000"/>
  </numFmts>
  <fonts count="28">
    <font>
      <sz val="10"/>
      <name val="Arial Cyr"/>
      <charset val="204"/>
    </font>
    <font>
      <sz val="10"/>
      <name val="Helv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color indexed="10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10"/>
      <name val="Arial Cyr"/>
      <family val="2"/>
      <charset val="204"/>
    </font>
    <font>
      <b/>
      <sz val="13"/>
      <color indexed="10"/>
      <name val="Arial Cyr"/>
      <family val="2"/>
      <charset val="204"/>
    </font>
    <font>
      <b/>
      <sz val="11"/>
      <color indexed="10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10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name val="Arial"/>
      <family val="2"/>
      <charset val="204"/>
    </font>
    <font>
      <sz val="10"/>
      <color indexed="52"/>
      <name val="Arial Cyr"/>
      <family val="2"/>
      <charset val="204"/>
    </font>
    <font>
      <sz val="10"/>
      <color indexed="53"/>
      <name val="Arial Cyr"/>
      <family val="2"/>
      <charset val="204"/>
    </font>
    <font>
      <sz val="10"/>
      <color indexed="17"/>
      <name val="Arial Cyr"/>
      <family val="2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14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2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12"/>
      </patternFill>
    </fill>
    <fill>
      <patternFill patternType="solid">
        <fgColor indexed="45"/>
      </patternFill>
    </fill>
    <fill>
      <patternFill patternType="solid">
        <fgColor indexed="42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14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2" borderId="0" applyNumberFormat="0" applyBorder="0" applyAlignment="0" applyProtection="0"/>
    <xf numFmtId="0" fontId="2" fillId="5" borderId="0" applyNumberFormat="0" applyBorder="0" applyAlignment="0" applyProtection="0"/>
    <xf numFmtId="0" fontId="2" fillId="3" borderId="0" applyNumberFormat="0" applyBorder="0" applyAlignment="0" applyProtection="0"/>
    <xf numFmtId="0" fontId="2" fillId="2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4" fillId="3" borderId="1" applyNumberFormat="0" applyAlignment="0" applyProtection="0"/>
    <xf numFmtId="0" fontId="5" fillId="14" borderId="2" applyNumberFormat="0" applyAlignment="0" applyProtection="0"/>
    <xf numFmtId="0" fontId="6" fillId="14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5" borderId="7" applyNumberFormat="0" applyAlignment="0" applyProtection="0"/>
    <xf numFmtId="0" fontId="12" fillId="0" borderId="0" applyNumberFormat="0" applyFill="0" applyBorder="0" applyAlignment="0" applyProtection="0"/>
    <xf numFmtId="0" fontId="13" fillId="7" borderId="0" applyNumberFormat="0" applyBorder="0" applyAlignment="0" applyProtection="0"/>
    <xf numFmtId="0" fontId="14" fillId="16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4" borderId="8" applyNumberFormat="0" applyFont="0" applyAlignment="0" applyProtection="0"/>
    <xf numFmtId="0" fontId="17" fillId="0" borderId="9" applyNumberFormat="0" applyFill="0" applyAlignment="0" applyProtection="0"/>
    <xf numFmtId="0" fontId="1" fillId="0" borderId="0"/>
    <xf numFmtId="0" fontId="18" fillId="0" borderId="0" applyNumberFormat="0" applyFill="0" applyBorder="0" applyAlignment="0" applyProtection="0"/>
    <xf numFmtId="0" fontId="19" fillId="17" borderId="0" applyNumberFormat="0" applyBorder="0" applyAlignment="0" applyProtection="0"/>
    <xf numFmtId="0" fontId="24" fillId="0" borderId="11">
      <alignment vertical="top" wrapText="1"/>
    </xf>
    <xf numFmtId="4" fontId="24" fillId="0" borderId="11">
      <alignment horizontal="right" vertical="top" shrinkToFit="1"/>
    </xf>
  </cellStyleXfs>
  <cellXfs count="42">
    <xf numFmtId="0" fontId="0" fillId="0" borderId="0" xfId="0"/>
    <xf numFmtId="0" fontId="0" fillId="0" borderId="0" xfId="0" applyFill="1"/>
    <xf numFmtId="49" fontId="21" fillId="0" borderId="0" xfId="0" applyNumberFormat="1" applyFont="1" applyFill="1"/>
    <xf numFmtId="0" fontId="21" fillId="0" borderId="0" xfId="0" applyFont="1" applyFill="1"/>
    <xf numFmtId="0" fontId="21" fillId="0" borderId="0" xfId="0" applyFont="1" applyFill="1" applyAlignment="1">
      <alignment horizontal="right"/>
    </xf>
    <xf numFmtId="49" fontId="21" fillId="0" borderId="10" xfId="0" applyNumberFormat="1" applyFont="1" applyFill="1" applyBorder="1" applyAlignment="1">
      <alignment horizontal="center"/>
    </xf>
    <xf numFmtId="164" fontId="21" fillId="0" borderId="0" xfId="0" applyNumberFormat="1" applyFont="1" applyFill="1"/>
    <xf numFmtId="165" fontId="21" fillId="0" borderId="0" xfId="0" applyNumberFormat="1" applyFont="1" applyFill="1" applyProtection="1">
      <protection locked="0"/>
    </xf>
    <xf numFmtId="164" fontId="21" fillId="0" borderId="10" xfId="0" applyNumberFormat="1" applyFont="1" applyFill="1" applyBorder="1" applyAlignment="1">
      <alignment horizontal="right" vertical="center" wrapText="1"/>
    </xf>
    <xf numFmtId="49" fontId="21" fillId="0" borderId="0" xfId="0" applyNumberFormat="1" applyFont="1" applyFill="1" applyAlignment="1">
      <alignment horizontal="right"/>
    </xf>
    <xf numFmtId="166" fontId="21" fillId="0" borderId="0" xfId="0" applyNumberFormat="1" applyFont="1" applyFill="1"/>
    <xf numFmtId="49" fontId="21" fillId="0" borderId="10" xfId="0" applyNumberFormat="1" applyFont="1" applyFill="1" applyBorder="1" applyAlignment="1">
      <alignment horizontal="center" vertical="center"/>
    </xf>
    <xf numFmtId="0" fontId="26" fillId="0" borderId="10" xfId="43" applyNumberFormat="1" applyFont="1" applyBorder="1" applyAlignment="1" applyProtection="1">
      <alignment vertical="top" wrapText="1"/>
    </xf>
    <xf numFmtId="164" fontId="25" fillId="0" borderId="10" xfId="44" applyNumberFormat="1" applyFont="1" applyBorder="1" applyAlignment="1" applyProtection="1">
      <alignment vertical="center" shrinkToFit="1"/>
    </xf>
    <xf numFmtId="4" fontId="25" fillId="0" borderId="10" xfId="44" applyNumberFormat="1" applyFont="1" applyBorder="1" applyAlignment="1" applyProtection="1">
      <alignment vertical="center" shrinkToFit="1"/>
    </xf>
    <xf numFmtId="0" fontId="21" fillId="0" borderId="16" xfId="0" applyFont="1" applyFill="1" applyBorder="1" applyAlignment="1">
      <alignment horizontal="center" vertical="center" wrapText="1"/>
    </xf>
    <xf numFmtId="49" fontId="21" fillId="0" borderId="15" xfId="0" applyNumberFormat="1" applyFont="1" applyFill="1" applyBorder="1" applyAlignment="1">
      <alignment horizontal="center"/>
    </xf>
    <xf numFmtId="49" fontId="21" fillId="0" borderId="16" xfId="0" applyNumberFormat="1" applyFont="1" applyFill="1" applyBorder="1" applyAlignment="1">
      <alignment horizontal="center"/>
    </xf>
    <xf numFmtId="49" fontId="21" fillId="0" borderId="15" xfId="0" applyNumberFormat="1" applyFont="1" applyFill="1" applyBorder="1" applyAlignment="1">
      <alignment horizontal="left" vertical="top" wrapText="1"/>
    </xf>
    <xf numFmtId="164" fontId="21" fillId="0" borderId="16" xfId="0" applyNumberFormat="1" applyFont="1" applyFill="1" applyBorder="1" applyAlignment="1">
      <alignment horizontal="right" vertical="center" wrapText="1"/>
    </xf>
    <xf numFmtId="49" fontId="21" fillId="0" borderId="17" xfId="0" applyNumberFormat="1" applyFont="1" applyFill="1" applyBorder="1" applyAlignment="1">
      <alignment horizontal="left" vertical="top" wrapText="1"/>
    </xf>
    <xf numFmtId="49" fontId="21" fillId="0" borderId="18" xfId="0" applyNumberFormat="1" applyFont="1" applyFill="1" applyBorder="1" applyAlignment="1">
      <alignment horizontal="left" vertical="top"/>
    </xf>
    <xf numFmtId="49" fontId="21" fillId="0" borderId="18" xfId="0" applyNumberFormat="1" applyFont="1" applyFill="1" applyBorder="1" applyAlignment="1">
      <alignment vertical="top" wrapText="1"/>
    </xf>
    <xf numFmtId="164" fontId="22" fillId="0" borderId="18" xfId="0" applyNumberFormat="1" applyFont="1" applyFill="1" applyBorder="1" applyAlignment="1">
      <alignment horizontal="right" vertical="center" wrapText="1"/>
    </xf>
    <xf numFmtId="164" fontId="22" fillId="0" borderId="19" xfId="0" applyNumberFormat="1" applyFont="1" applyFill="1" applyBorder="1" applyAlignment="1">
      <alignment horizontal="right" vertical="center" wrapText="1"/>
    </xf>
    <xf numFmtId="165" fontId="22" fillId="0" borderId="18" xfId="0" applyNumberFormat="1" applyFont="1" applyFill="1" applyBorder="1" applyAlignment="1" applyProtection="1">
      <alignment vertical="center" wrapText="1"/>
      <protection locked="0"/>
    </xf>
    <xf numFmtId="0" fontId="21" fillId="0" borderId="10" xfId="0" applyFont="1" applyFill="1" applyBorder="1" applyAlignment="1">
      <alignment horizontal="center" vertical="center" wrapText="1"/>
    </xf>
    <xf numFmtId="166" fontId="22" fillId="0" borderId="18" xfId="0" applyNumberFormat="1" applyFont="1" applyFill="1" applyBorder="1" applyAlignment="1" applyProtection="1">
      <alignment horizontal="right" vertical="center" wrapText="1"/>
      <protection locked="0"/>
    </xf>
    <xf numFmtId="165" fontId="22" fillId="0" borderId="18" xfId="0" applyNumberFormat="1" applyFont="1" applyFill="1" applyBorder="1" applyAlignment="1" applyProtection="1">
      <alignment horizontal="right" vertical="center" wrapText="1"/>
      <protection locked="0"/>
    </xf>
    <xf numFmtId="164" fontId="27" fillId="0" borderId="10" xfId="44" applyNumberFormat="1" applyFont="1" applyBorder="1" applyAlignment="1" applyProtection="1">
      <alignment vertical="center" shrinkToFit="1"/>
    </xf>
    <xf numFmtId="4" fontId="27" fillId="0" borderId="10" xfId="44" applyNumberFormat="1" applyFont="1" applyBorder="1" applyAlignment="1" applyProtection="1">
      <alignment vertical="center" shrinkToFit="1"/>
    </xf>
    <xf numFmtId="0" fontId="22" fillId="0" borderId="0" xfId="0" applyFont="1" applyFill="1" applyAlignment="1">
      <alignment horizontal="right"/>
    </xf>
    <xf numFmtId="0" fontId="21" fillId="0" borderId="0" xfId="0" applyFont="1" applyFill="1" applyAlignment="1"/>
    <xf numFmtId="49" fontId="23" fillId="0" borderId="0" xfId="0" applyNumberFormat="1" applyFont="1" applyFill="1" applyAlignment="1">
      <alignment horizontal="center" vertical="center" wrapText="1"/>
    </xf>
    <xf numFmtId="49" fontId="21" fillId="0" borderId="12" xfId="0" applyNumberFormat="1" applyFont="1" applyFill="1" applyBorder="1" applyAlignment="1">
      <alignment horizontal="center" vertical="center" wrapText="1"/>
    </xf>
    <xf numFmtId="49" fontId="21" fillId="0" borderId="15" xfId="0" applyNumberFormat="1" applyFont="1" applyFill="1" applyBorder="1" applyAlignment="1">
      <alignment horizontal="center" vertical="center" wrapText="1"/>
    </xf>
    <xf numFmtId="49" fontId="21" fillId="0" borderId="13" xfId="0" applyNumberFormat="1" applyFont="1" applyFill="1" applyBorder="1" applyAlignment="1">
      <alignment horizontal="center" vertical="center" wrapText="1"/>
    </xf>
    <xf numFmtId="49" fontId="21" fillId="0" borderId="10" xfId="0" applyNumberFormat="1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167" fontId="27" fillId="0" borderId="10" xfId="44" applyNumberFormat="1" applyFont="1" applyBorder="1" applyAlignment="1" applyProtection="1">
      <alignment vertical="center" shrinkToFit="1"/>
    </xf>
  </cellXfs>
  <cellStyles count="45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xl42" xfId="43"/>
    <cellStyle name="xl43" xfId="44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Стиль 1" xfId="40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38"/>
  <sheetViews>
    <sheetView showZeros="0" tabSelected="1" view="pageBreakPreview" zoomScale="90" zoomScaleSheetLayoutView="90" workbookViewId="0">
      <pane xSplit="3" ySplit="8" topLeftCell="D27" activePane="bottomRight" state="frozen"/>
      <selection pane="topRight" activeCell="C1" sqref="C1"/>
      <selection pane="bottomLeft" activeCell="A9" sqref="A9"/>
      <selection pane="bottomRight" activeCell="F33" sqref="F33"/>
    </sheetView>
  </sheetViews>
  <sheetFormatPr defaultColWidth="9.109375" defaultRowHeight="15.6"/>
  <cols>
    <col min="1" max="1" width="4.44140625" style="2" customWidth="1"/>
    <col min="2" max="2" width="16.33203125" style="2" customWidth="1"/>
    <col min="3" max="3" width="52.6640625" style="2" customWidth="1"/>
    <col min="4" max="5" width="15" style="2" customWidth="1"/>
    <col min="6" max="6" width="14" style="3" customWidth="1"/>
    <col min="7" max="7" width="14.109375" style="3" customWidth="1"/>
    <col min="8" max="8" width="14.88671875" style="3" customWidth="1"/>
    <col min="9" max="9" width="10.88671875" style="3" customWidth="1"/>
    <col min="10" max="10" width="12.6640625" style="3" customWidth="1"/>
    <col min="11" max="11" width="11.44140625" style="3" customWidth="1"/>
    <col min="12" max="16384" width="9.109375" style="1"/>
  </cols>
  <sheetData>
    <row r="1" spans="1:20" ht="15.75" customHeight="1">
      <c r="J1" s="31" t="s">
        <v>63</v>
      </c>
      <c r="K1" s="32"/>
    </row>
    <row r="2" spans="1:20" ht="15.75" customHeight="1">
      <c r="J2" s="4"/>
      <c r="K2" s="4" t="s">
        <v>0</v>
      </c>
    </row>
    <row r="3" spans="1:20" ht="15.75" customHeight="1"/>
    <row r="4" spans="1:20" ht="39" customHeight="1">
      <c r="A4" s="33" t="s">
        <v>70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"/>
      <c r="M4" s="3"/>
      <c r="N4" s="3"/>
      <c r="O4" s="3"/>
      <c r="P4" s="3"/>
      <c r="Q4" s="3"/>
      <c r="R4" s="3"/>
      <c r="S4" s="3"/>
      <c r="T4" s="3"/>
    </row>
    <row r="5" spans="1:20" ht="15.75" customHeight="1" thickBot="1">
      <c r="D5" s="7"/>
      <c r="E5" s="7"/>
      <c r="F5" s="7"/>
      <c r="G5" s="7"/>
      <c r="H5" s="7"/>
      <c r="K5" s="4" t="s">
        <v>1</v>
      </c>
      <c r="L5" s="3"/>
      <c r="M5" s="3"/>
      <c r="N5" s="3"/>
      <c r="O5" s="3"/>
      <c r="P5" s="3"/>
      <c r="Q5" s="3"/>
      <c r="R5" s="3"/>
      <c r="S5" s="3"/>
      <c r="T5" s="3"/>
    </row>
    <row r="6" spans="1:20" ht="17.25" customHeight="1">
      <c r="A6" s="34" t="s">
        <v>2</v>
      </c>
      <c r="B6" s="36" t="s">
        <v>15</v>
      </c>
      <c r="C6" s="36" t="s">
        <v>3</v>
      </c>
      <c r="D6" s="38" t="s">
        <v>68</v>
      </c>
      <c r="E6" s="38" t="s">
        <v>73</v>
      </c>
      <c r="F6" s="38" t="s">
        <v>69</v>
      </c>
      <c r="G6" s="38"/>
      <c r="H6" s="38"/>
      <c r="I6" s="38" t="s">
        <v>9</v>
      </c>
      <c r="J6" s="38"/>
      <c r="K6" s="39"/>
    </row>
    <row r="7" spans="1:20" ht="38.25" customHeight="1">
      <c r="A7" s="35"/>
      <c r="B7" s="37"/>
      <c r="C7" s="37"/>
      <c r="D7" s="40"/>
      <c r="E7" s="40"/>
      <c r="F7" s="26" t="s">
        <v>62</v>
      </c>
      <c r="G7" s="26" t="s">
        <v>66</v>
      </c>
      <c r="H7" s="26" t="s">
        <v>67</v>
      </c>
      <c r="I7" s="15" t="s">
        <v>16</v>
      </c>
      <c r="J7" s="26" t="s">
        <v>71</v>
      </c>
      <c r="K7" s="15" t="s">
        <v>72</v>
      </c>
    </row>
    <row r="8" spans="1:20" ht="15.75" customHeight="1">
      <c r="A8" s="16" t="s">
        <v>4</v>
      </c>
      <c r="B8" s="5" t="s">
        <v>5</v>
      </c>
      <c r="C8" s="5" t="s">
        <v>6</v>
      </c>
      <c r="D8" s="5" t="s">
        <v>7</v>
      </c>
      <c r="E8" s="5"/>
      <c r="F8" s="5" t="s">
        <v>8</v>
      </c>
      <c r="G8" s="5" t="s">
        <v>10</v>
      </c>
      <c r="H8" s="5" t="s">
        <v>11</v>
      </c>
      <c r="I8" s="5" t="s">
        <v>12</v>
      </c>
      <c r="J8" s="5" t="s">
        <v>13</v>
      </c>
      <c r="K8" s="17" t="s">
        <v>14</v>
      </c>
    </row>
    <row r="9" spans="1:20" ht="33.75" customHeight="1">
      <c r="A9" s="18" t="s">
        <v>4</v>
      </c>
      <c r="B9" s="11" t="s">
        <v>17</v>
      </c>
      <c r="C9" s="12" t="s">
        <v>39</v>
      </c>
      <c r="D9" s="13">
        <v>0.78</v>
      </c>
      <c r="E9" s="13">
        <f>D9*2</f>
        <v>1.56</v>
      </c>
      <c r="F9" s="29">
        <v>1.7</v>
      </c>
      <c r="G9" s="29">
        <v>1.76</v>
      </c>
      <c r="H9" s="29">
        <v>1.87</v>
      </c>
      <c r="I9" s="8">
        <f>F9/E9*100</f>
        <v>108.97435897435896</v>
      </c>
      <c r="J9" s="8">
        <f>G9/F9*100</f>
        <v>103.5294117647059</v>
      </c>
      <c r="K9" s="8">
        <f>H9/G9*100</f>
        <v>106.25</v>
      </c>
    </row>
    <row r="10" spans="1:20" ht="21.75" customHeight="1">
      <c r="A10" s="18" t="s">
        <v>5</v>
      </c>
      <c r="B10" s="11" t="s">
        <v>18</v>
      </c>
      <c r="C10" s="12" t="s">
        <v>40</v>
      </c>
      <c r="D10" s="13">
        <v>1502.65</v>
      </c>
      <c r="E10" s="13">
        <f t="shared" ref="E10:E33" si="0">D10*2</f>
        <v>3005.3</v>
      </c>
      <c r="F10" s="29">
        <v>3175.4</v>
      </c>
      <c r="G10" s="29">
        <v>3322.11</v>
      </c>
      <c r="H10" s="29">
        <v>3475.59</v>
      </c>
      <c r="I10" s="8">
        <f t="shared" ref="I10:I33" si="1">F10/E10*100</f>
        <v>105.66000066549097</v>
      </c>
      <c r="J10" s="8">
        <f t="shared" ref="J10:K12" si="2">G10*100/F10</f>
        <v>104.62020532846255</v>
      </c>
      <c r="K10" s="19">
        <f t="shared" si="2"/>
        <v>104.61995538979744</v>
      </c>
    </row>
    <row r="11" spans="1:20" ht="36.75" customHeight="1">
      <c r="A11" s="18" t="s">
        <v>6</v>
      </c>
      <c r="B11" s="11" t="s">
        <v>19</v>
      </c>
      <c r="C11" s="12" t="s">
        <v>41</v>
      </c>
      <c r="D11" s="13">
        <v>5.76</v>
      </c>
      <c r="E11" s="13">
        <f t="shared" si="0"/>
        <v>11.52</v>
      </c>
      <c r="F11" s="29">
        <v>12.1</v>
      </c>
      <c r="G11" s="29">
        <v>12.71</v>
      </c>
      <c r="H11" s="29">
        <v>13.37</v>
      </c>
      <c r="I11" s="8">
        <f t="shared" si="1"/>
        <v>105.03472222222223</v>
      </c>
      <c r="J11" s="8">
        <f t="shared" si="2"/>
        <v>105.04132231404959</v>
      </c>
      <c r="K11" s="19">
        <f t="shared" si="2"/>
        <v>105.1927616050354</v>
      </c>
    </row>
    <row r="12" spans="1:20" ht="18" customHeight="1">
      <c r="A12" s="18" t="s">
        <v>7</v>
      </c>
      <c r="B12" s="11" t="s">
        <v>14</v>
      </c>
      <c r="C12" s="12" t="s">
        <v>42</v>
      </c>
      <c r="D12" s="13">
        <v>505.01</v>
      </c>
      <c r="E12" s="13">
        <f t="shared" si="0"/>
        <v>1010.02</v>
      </c>
      <c r="F12" s="29">
        <v>1053.8</v>
      </c>
      <c r="G12" s="29">
        <v>1099.3800000000001</v>
      </c>
      <c r="H12" s="29">
        <v>1149.18</v>
      </c>
      <c r="I12" s="8">
        <f t="shared" si="1"/>
        <v>104.33456763232411</v>
      </c>
      <c r="J12" s="8">
        <f t="shared" si="2"/>
        <v>104.32529891820082</v>
      </c>
      <c r="K12" s="19">
        <f t="shared" si="2"/>
        <v>104.52982590187196</v>
      </c>
    </row>
    <row r="13" spans="1:20" ht="22.5" customHeight="1">
      <c r="A13" s="18" t="s">
        <v>8</v>
      </c>
      <c r="B13" s="11" t="s">
        <v>20</v>
      </c>
      <c r="C13" s="12" t="s">
        <v>43</v>
      </c>
      <c r="D13" s="13">
        <v>91.14</v>
      </c>
      <c r="E13" s="13">
        <f t="shared" si="0"/>
        <v>182.28</v>
      </c>
      <c r="F13" s="29">
        <v>189</v>
      </c>
      <c r="G13" s="29">
        <v>195.86</v>
      </c>
      <c r="H13" s="29">
        <v>204.34</v>
      </c>
      <c r="I13" s="8">
        <f t="shared" si="1"/>
        <v>103.68663594470047</v>
      </c>
      <c r="J13" s="8">
        <f t="shared" ref="J13:K33" si="3">G13*100/F13</f>
        <v>103.62962962962963</v>
      </c>
      <c r="K13" s="19">
        <f t="shared" si="3"/>
        <v>104.32962320024507</v>
      </c>
    </row>
    <row r="14" spans="1:20" ht="22.5" customHeight="1">
      <c r="A14" s="18" t="s">
        <v>10</v>
      </c>
      <c r="B14" s="11" t="s">
        <v>21</v>
      </c>
      <c r="C14" s="12" t="s">
        <v>44</v>
      </c>
      <c r="D14" s="13">
        <v>0.09</v>
      </c>
      <c r="E14" s="13">
        <f t="shared" si="0"/>
        <v>0.18</v>
      </c>
      <c r="F14" s="29">
        <v>0.2</v>
      </c>
      <c r="G14" s="29">
        <v>0.2</v>
      </c>
      <c r="H14" s="29">
        <v>0.21</v>
      </c>
      <c r="I14" s="8">
        <f t="shared" si="1"/>
        <v>111.11111111111111</v>
      </c>
      <c r="J14" s="8">
        <f t="shared" si="3"/>
        <v>100</v>
      </c>
      <c r="K14" s="19">
        <f t="shared" si="3"/>
        <v>105</v>
      </c>
    </row>
    <row r="15" spans="1:20" ht="33" customHeight="1">
      <c r="A15" s="18" t="s">
        <v>11</v>
      </c>
      <c r="B15" s="11" t="s">
        <v>22</v>
      </c>
      <c r="C15" s="12" t="s">
        <v>45</v>
      </c>
      <c r="D15" s="13">
        <v>439</v>
      </c>
      <c r="E15" s="13">
        <f t="shared" si="0"/>
        <v>878</v>
      </c>
      <c r="F15" s="29">
        <v>926.7</v>
      </c>
      <c r="G15" s="29">
        <v>977.15</v>
      </c>
      <c r="H15" s="29">
        <v>1034.4100000000001</v>
      </c>
      <c r="I15" s="8">
        <f t="shared" si="1"/>
        <v>105.54669703872437</v>
      </c>
      <c r="J15" s="8">
        <f t="shared" si="3"/>
        <v>105.44404877522391</v>
      </c>
      <c r="K15" s="19">
        <f t="shared" si="3"/>
        <v>105.85989868495115</v>
      </c>
    </row>
    <row r="16" spans="1:20" ht="34.5" customHeight="1">
      <c r="A16" s="18" t="s">
        <v>12</v>
      </c>
      <c r="B16" s="11" t="s">
        <v>23</v>
      </c>
      <c r="C16" s="12" t="s">
        <v>46</v>
      </c>
      <c r="D16" s="13">
        <v>24.5</v>
      </c>
      <c r="E16" s="13">
        <f t="shared" si="0"/>
        <v>49</v>
      </c>
      <c r="F16" s="29">
        <v>51.5</v>
      </c>
      <c r="G16" s="29">
        <v>52.97</v>
      </c>
      <c r="H16" s="29">
        <v>54.58</v>
      </c>
      <c r="I16" s="8">
        <f t="shared" si="1"/>
        <v>105.10204081632652</v>
      </c>
      <c r="J16" s="8">
        <f t="shared" si="3"/>
        <v>102.85436893203884</v>
      </c>
      <c r="K16" s="19">
        <f t="shared" si="3"/>
        <v>103.03945629601661</v>
      </c>
    </row>
    <row r="17" spans="1:11" ht="32.25" customHeight="1">
      <c r="A17" s="18" t="s">
        <v>13</v>
      </c>
      <c r="B17" s="11" t="s">
        <v>24</v>
      </c>
      <c r="C17" s="12" t="s">
        <v>47</v>
      </c>
      <c r="D17" s="13">
        <v>59.5</v>
      </c>
      <c r="E17" s="13">
        <f t="shared" si="0"/>
        <v>119</v>
      </c>
      <c r="F17" s="29">
        <v>123.1</v>
      </c>
      <c r="G17" s="29">
        <v>127.45</v>
      </c>
      <c r="H17" s="29">
        <v>131.41</v>
      </c>
      <c r="I17" s="8">
        <f t="shared" si="1"/>
        <v>103.44537815126048</v>
      </c>
      <c r="J17" s="8">
        <f t="shared" si="3"/>
        <v>103.53371242891959</v>
      </c>
      <c r="K17" s="19">
        <f t="shared" si="3"/>
        <v>103.10710082385249</v>
      </c>
    </row>
    <row r="18" spans="1:11" ht="22.5" customHeight="1">
      <c r="A18" s="18" t="s">
        <v>14</v>
      </c>
      <c r="B18" s="11" t="s">
        <v>25</v>
      </c>
      <c r="C18" s="12" t="s">
        <v>48</v>
      </c>
      <c r="D18" s="13">
        <v>407.2</v>
      </c>
      <c r="E18" s="13">
        <f t="shared" si="0"/>
        <v>814.4</v>
      </c>
      <c r="F18" s="29">
        <v>843.1</v>
      </c>
      <c r="G18" s="29">
        <v>872.87</v>
      </c>
      <c r="H18" s="29">
        <v>904.55</v>
      </c>
      <c r="I18" s="8">
        <f t="shared" si="1"/>
        <v>103.52406679764243</v>
      </c>
      <c r="J18" s="8">
        <f t="shared" si="3"/>
        <v>103.53101648677499</v>
      </c>
      <c r="K18" s="19">
        <f t="shared" si="3"/>
        <v>103.62940644082165</v>
      </c>
    </row>
    <row r="19" spans="1:11" ht="38.25" customHeight="1">
      <c r="A19" s="18"/>
      <c r="B19" s="11" t="s">
        <v>26</v>
      </c>
      <c r="C19" s="12" t="s">
        <v>49</v>
      </c>
      <c r="D19" s="13">
        <v>15803.4</v>
      </c>
      <c r="E19" s="13">
        <f t="shared" si="0"/>
        <v>31606.799999999999</v>
      </c>
      <c r="F19" s="29">
        <v>33449.4</v>
      </c>
      <c r="G19" s="29">
        <v>35188.78</v>
      </c>
      <c r="H19" s="41">
        <v>35549.040000000001</v>
      </c>
      <c r="I19" s="8">
        <f t="shared" si="1"/>
        <v>105.8297581533088</v>
      </c>
      <c r="J19" s="8">
        <f t="shared" si="3"/>
        <v>105.20003348341076</v>
      </c>
      <c r="K19" s="19">
        <f t="shared" si="3"/>
        <v>101.02379224286832</v>
      </c>
    </row>
    <row r="20" spans="1:11" ht="22.5" customHeight="1">
      <c r="A20" s="18"/>
      <c r="B20" s="11" t="s">
        <v>27</v>
      </c>
      <c r="C20" s="12" t="s">
        <v>50</v>
      </c>
      <c r="D20" s="13">
        <v>281.14</v>
      </c>
      <c r="E20" s="13">
        <f t="shared" si="0"/>
        <v>562.28</v>
      </c>
      <c r="F20" s="29">
        <v>597.6</v>
      </c>
      <c r="G20" s="29">
        <v>633.92999999999995</v>
      </c>
      <c r="H20" s="29">
        <v>659.29</v>
      </c>
      <c r="I20" s="8">
        <f t="shared" si="1"/>
        <v>106.28156790211283</v>
      </c>
      <c r="J20" s="8">
        <f t="shared" si="3"/>
        <v>106.07931726907628</v>
      </c>
      <c r="K20" s="19">
        <f t="shared" si="3"/>
        <v>104.0004416891455</v>
      </c>
    </row>
    <row r="21" spans="1:11" ht="22.5" customHeight="1">
      <c r="A21" s="18"/>
      <c r="B21" s="11" t="s">
        <v>28</v>
      </c>
      <c r="C21" s="12" t="s">
        <v>51</v>
      </c>
      <c r="D21" s="13">
        <v>34.1</v>
      </c>
      <c r="E21" s="13">
        <f t="shared" si="0"/>
        <v>68.2</v>
      </c>
      <c r="F21" s="29">
        <v>70.5</v>
      </c>
      <c r="G21" s="29">
        <v>74.52</v>
      </c>
      <c r="H21" s="29">
        <v>78.790000000000006</v>
      </c>
      <c r="I21" s="8">
        <f t="shared" si="1"/>
        <v>103.37243401759531</v>
      </c>
      <c r="J21" s="8">
        <f t="shared" si="3"/>
        <v>105.70212765957447</v>
      </c>
      <c r="K21" s="19">
        <f t="shared" si="3"/>
        <v>105.73000536768654</v>
      </c>
    </row>
    <row r="22" spans="1:11" ht="22.5" customHeight="1">
      <c r="A22" s="18"/>
      <c r="B22" s="11" t="s">
        <v>29</v>
      </c>
      <c r="C22" s="12" t="s">
        <v>52</v>
      </c>
      <c r="D22" s="13">
        <v>21.72</v>
      </c>
      <c r="E22" s="13">
        <f t="shared" si="0"/>
        <v>43.44</v>
      </c>
      <c r="F22" s="29">
        <v>44.9</v>
      </c>
      <c r="G22" s="29">
        <v>47.48</v>
      </c>
      <c r="H22" s="29">
        <v>50.2</v>
      </c>
      <c r="I22" s="8">
        <f t="shared" si="1"/>
        <v>103.36095764272559</v>
      </c>
      <c r="J22" s="8">
        <f t="shared" si="3"/>
        <v>105.74610244988864</v>
      </c>
      <c r="K22" s="19">
        <f t="shared" si="3"/>
        <v>105.72872788542544</v>
      </c>
    </row>
    <row r="23" spans="1:11" ht="32.25" customHeight="1">
      <c r="A23" s="18"/>
      <c r="B23" s="11" t="s">
        <v>30</v>
      </c>
      <c r="C23" s="12" t="s">
        <v>53</v>
      </c>
      <c r="D23" s="13">
        <v>2.35</v>
      </c>
      <c r="E23" s="13">
        <f t="shared" si="0"/>
        <v>4.7</v>
      </c>
      <c r="F23" s="29">
        <v>4.9000000000000004</v>
      </c>
      <c r="G23" s="29">
        <v>5.05</v>
      </c>
      <c r="H23" s="29">
        <v>5.25</v>
      </c>
      <c r="I23" s="8">
        <f t="shared" si="1"/>
        <v>104.25531914893618</v>
      </c>
      <c r="J23" s="8">
        <f t="shared" si="3"/>
        <v>103.0612244897959</v>
      </c>
      <c r="K23" s="19">
        <f t="shared" si="3"/>
        <v>103.96039603960396</v>
      </c>
    </row>
    <row r="24" spans="1:11" ht="37.5" customHeight="1">
      <c r="A24" s="18"/>
      <c r="B24" s="11" t="s">
        <v>31</v>
      </c>
      <c r="C24" s="12" t="s">
        <v>54</v>
      </c>
      <c r="D24" s="13">
        <v>931.8</v>
      </c>
      <c r="E24" s="13">
        <f t="shared" si="0"/>
        <v>1863.6</v>
      </c>
      <c r="F24" s="29">
        <v>1928.8</v>
      </c>
      <c r="G24" s="29">
        <v>2004.06</v>
      </c>
      <c r="H24" s="29">
        <v>2084.2199999999998</v>
      </c>
      <c r="I24" s="8">
        <f t="shared" si="1"/>
        <v>103.49860485082635</v>
      </c>
      <c r="J24" s="8">
        <f t="shared" si="3"/>
        <v>103.90190792202407</v>
      </c>
      <c r="K24" s="19">
        <f t="shared" si="3"/>
        <v>103.99988024310649</v>
      </c>
    </row>
    <row r="25" spans="1:11" ht="34.5" customHeight="1">
      <c r="A25" s="18"/>
      <c r="B25" s="11" t="s">
        <v>32</v>
      </c>
      <c r="C25" s="12" t="s">
        <v>55</v>
      </c>
      <c r="D25" s="13">
        <v>21.67</v>
      </c>
      <c r="E25" s="13">
        <f t="shared" si="0"/>
        <v>43.34</v>
      </c>
      <c r="F25" s="29">
        <v>44.9</v>
      </c>
      <c r="G25" s="29">
        <v>46.62</v>
      </c>
      <c r="H25" s="29">
        <v>48.48</v>
      </c>
      <c r="I25" s="8">
        <f t="shared" si="1"/>
        <v>103.59944623904013</v>
      </c>
      <c r="J25" s="8">
        <f t="shared" si="3"/>
        <v>103.83073496659243</v>
      </c>
      <c r="K25" s="19">
        <f t="shared" si="3"/>
        <v>103.989703989704</v>
      </c>
    </row>
    <row r="26" spans="1:11" ht="33.6" customHeight="1">
      <c r="A26" s="18"/>
      <c r="B26" s="11" t="s">
        <v>33</v>
      </c>
      <c r="C26" s="12" t="s">
        <v>56</v>
      </c>
      <c r="D26" s="13">
        <v>12.1</v>
      </c>
      <c r="E26" s="13">
        <f t="shared" si="0"/>
        <v>24.2</v>
      </c>
      <c r="F26" s="29">
        <v>25.3</v>
      </c>
      <c r="G26" s="29">
        <v>26.86</v>
      </c>
      <c r="H26" s="29">
        <v>28.39</v>
      </c>
      <c r="I26" s="8">
        <f t="shared" si="1"/>
        <v>104.54545454545455</v>
      </c>
      <c r="J26" s="8">
        <f t="shared" si="3"/>
        <v>106.16600790513834</v>
      </c>
      <c r="K26" s="19">
        <f t="shared" si="3"/>
        <v>105.69620253164557</v>
      </c>
    </row>
    <row r="27" spans="1:11" ht="34.200000000000003" customHeight="1">
      <c r="A27" s="18"/>
      <c r="B27" s="11" t="s">
        <v>64</v>
      </c>
      <c r="C27" s="12" t="s">
        <v>65</v>
      </c>
      <c r="D27" s="13">
        <v>62.47</v>
      </c>
      <c r="E27" s="13">
        <f t="shared" si="0"/>
        <v>124.94</v>
      </c>
      <c r="F27" s="29">
        <v>132.1</v>
      </c>
      <c r="G27" s="29">
        <v>140.5</v>
      </c>
      <c r="H27" s="29">
        <v>148.5</v>
      </c>
      <c r="I27" s="8">
        <f t="shared" si="1"/>
        <v>105.73075076036498</v>
      </c>
      <c r="J27" s="8">
        <f t="shared" si="3"/>
        <v>106.35881907645724</v>
      </c>
      <c r="K27" s="19">
        <f t="shared" si="3"/>
        <v>105.69395017793595</v>
      </c>
    </row>
    <row r="28" spans="1:11" ht="42.75" customHeight="1">
      <c r="A28" s="18"/>
      <c r="B28" s="11" t="s">
        <v>34</v>
      </c>
      <c r="C28" s="12" t="s">
        <v>57</v>
      </c>
      <c r="D28" s="13">
        <v>21.72</v>
      </c>
      <c r="E28" s="13">
        <f t="shared" si="0"/>
        <v>43.44</v>
      </c>
      <c r="F28" s="29">
        <v>44.2</v>
      </c>
      <c r="G28" s="29">
        <v>45.95</v>
      </c>
      <c r="H28" s="29">
        <v>47.79</v>
      </c>
      <c r="I28" s="8">
        <f t="shared" si="1"/>
        <v>101.74953959484347</v>
      </c>
      <c r="J28" s="8">
        <f t="shared" si="3"/>
        <v>103.95927601809954</v>
      </c>
      <c r="K28" s="19">
        <f t="shared" si="3"/>
        <v>104.00435255712731</v>
      </c>
    </row>
    <row r="29" spans="1:11" ht="44.25" customHeight="1">
      <c r="A29" s="18"/>
      <c r="B29" s="11" t="s">
        <v>35</v>
      </c>
      <c r="C29" s="12" t="s">
        <v>58</v>
      </c>
      <c r="D29" s="13">
        <v>1</v>
      </c>
      <c r="E29" s="13">
        <f t="shared" si="0"/>
        <v>2</v>
      </c>
      <c r="F29" s="29">
        <v>2</v>
      </c>
      <c r="G29" s="29">
        <v>2</v>
      </c>
      <c r="H29" s="29">
        <v>2</v>
      </c>
      <c r="I29" s="8">
        <f t="shared" si="1"/>
        <v>100</v>
      </c>
      <c r="J29" s="8">
        <f t="shared" si="3"/>
        <v>100</v>
      </c>
      <c r="K29" s="19">
        <f t="shared" si="3"/>
        <v>100</v>
      </c>
    </row>
    <row r="30" spans="1:11" ht="31.5" customHeight="1">
      <c r="A30" s="18"/>
      <c r="B30" s="11" t="s">
        <v>36</v>
      </c>
      <c r="C30" s="12" t="s">
        <v>59</v>
      </c>
      <c r="D30" s="13">
        <v>0.2</v>
      </c>
      <c r="E30" s="13">
        <f t="shared" si="0"/>
        <v>0.4</v>
      </c>
      <c r="F30" s="29">
        <v>0.4</v>
      </c>
      <c r="G30" s="29">
        <v>0.4</v>
      </c>
      <c r="H30" s="29">
        <v>0.4</v>
      </c>
      <c r="I30" s="8">
        <f t="shared" si="1"/>
        <v>100</v>
      </c>
      <c r="J30" s="8">
        <f t="shared" si="3"/>
        <v>100</v>
      </c>
      <c r="K30" s="19">
        <f t="shared" si="3"/>
        <v>100</v>
      </c>
    </row>
    <row r="31" spans="1:11" ht="22.5" customHeight="1">
      <c r="A31" s="18"/>
      <c r="B31" s="11" t="s">
        <v>37</v>
      </c>
      <c r="C31" s="12" t="s">
        <v>60</v>
      </c>
      <c r="D31" s="13">
        <v>20.63</v>
      </c>
      <c r="E31" s="13">
        <f t="shared" si="0"/>
        <v>41.26</v>
      </c>
      <c r="F31" s="29">
        <v>42.7</v>
      </c>
      <c r="G31" s="29">
        <v>44.36</v>
      </c>
      <c r="H31" s="29">
        <v>46.14</v>
      </c>
      <c r="I31" s="8">
        <f t="shared" si="1"/>
        <v>103.49006301502668</v>
      </c>
      <c r="J31" s="8">
        <f t="shared" si="3"/>
        <v>103.88758782201404</v>
      </c>
      <c r="K31" s="19">
        <f t="shared" si="3"/>
        <v>104.01262398557259</v>
      </c>
    </row>
    <row r="32" spans="1:11" ht="22.5" customHeight="1">
      <c r="A32" s="18"/>
      <c r="B32" s="11" t="s">
        <v>38</v>
      </c>
      <c r="C32" s="12" t="s">
        <v>61</v>
      </c>
      <c r="D32" s="14">
        <v>0.1</v>
      </c>
      <c r="E32" s="13">
        <f t="shared" si="0"/>
        <v>0.2</v>
      </c>
      <c r="F32" s="30">
        <v>0.2</v>
      </c>
      <c r="G32" s="30">
        <v>0.23</v>
      </c>
      <c r="H32" s="30">
        <v>0.23</v>
      </c>
      <c r="I32" s="8">
        <f t="shared" si="1"/>
        <v>100</v>
      </c>
      <c r="J32" s="8">
        <f t="shared" si="3"/>
        <v>115</v>
      </c>
      <c r="K32" s="19">
        <f t="shared" si="3"/>
        <v>100</v>
      </c>
    </row>
    <row r="33" spans="1:11" ht="22.5" customHeight="1" thickBot="1">
      <c r="A33" s="20"/>
      <c r="B33" s="21"/>
      <c r="C33" s="22"/>
      <c r="D33" s="25">
        <f>SUM(D9:D32)</f>
        <v>20250.029999999995</v>
      </c>
      <c r="E33" s="13">
        <f t="shared" si="0"/>
        <v>40500.05999999999</v>
      </c>
      <c r="F33" s="28">
        <f>SUM(F9:F32)</f>
        <v>42764.5</v>
      </c>
      <c r="G33" s="27">
        <f>SUM(G9:G32)</f>
        <v>44923.200000000004</v>
      </c>
      <c r="H33" s="28">
        <f>SUM(H9:H32)</f>
        <v>45718.23000000001</v>
      </c>
      <c r="I33" s="8">
        <f t="shared" si="1"/>
        <v>105.59120159328161</v>
      </c>
      <c r="J33" s="23">
        <f t="shared" si="3"/>
        <v>105.04787849735177</v>
      </c>
      <c r="K33" s="24">
        <f t="shared" si="3"/>
        <v>101.76975371300354</v>
      </c>
    </row>
    <row r="34" spans="1:11">
      <c r="F34" s="6"/>
      <c r="G34" s="6"/>
      <c r="H34" s="6"/>
      <c r="K34" s="4"/>
    </row>
    <row r="36" spans="1:11">
      <c r="D36" s="9"/>
      <c r="E36" s="9"/>
    </row>
    <row r="38" spans="1:11">
      <c r="F38" s="10"/>
      <c r="G38" s="10"/>
    </row>
  </sheetData>
  <mergeCells count="9">
    <mergeCell ref="J1:K1"/>
    <mergeCell ref="A4:K4"/>
    <mergeCell ref="A6:A7"/>
    <mergeCell ref="C6:C7"/>
    <mergeCell ref="I6:K6"/>
    <mergeCell ref="D6:D7"/>
    <mergeCell ref="F6:H6"/>
    <mergeCell ref="B6:B7"/>
    <mergeCell ref="E6:E7"/>
  </mergeCells>
  <phoneticPr fontId="20" type="noConversion"/>
  <pageMargins left="0.78740157480314965" right="0.39370078740157483" top="0.78740157480314965" bottom="0.78740157480314965" header="0.51181102362204722" footer="0.51181102362204722"/>
  <pageSetup paperSize="9" scale="50" firstPageNumber="2139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НП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Shmakova</cp:lastModifiedBy>
  <cp:lastPrinted>2019-11-01T04:10:13Z</cp:lastPrinted>
  <dcterms:created xsi:type="dcterms:W3CDTF">2010-10-11T07:08:43Z</dcterms:created>
  <dcterms:modified xsi:type="dcterms:W3CDTF">2019-11-13T01:40:20Z</dcterms:modified>
</cp:coreProperties>
</file>