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.20\Share!\Бюджет 2023-2025\Пояснительная 2023\"/>
    </mc:Choice>
  </mc:AlternateContent>
  <xr:revisionPtr revIDLastSave="0" documentId="13_ncr:1_{8B3ADD2B-6B3C-4F37-9890-7F2B5ADE4289}" xr6:coauthVersionLast="47" xr6:coauthVersionMax="47" xr10:uidLastSave="{00000000-0000-0000-0000-000000000000}"/>
  <bookViews>
    <workbookView xWindow="0" yWindow="600" windowWidth="28800" windowHeight="1560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7" i="1" l="1"/>
  <c r="H17" i="1"/>
  <c r="I17" i="1"/>
  <c r="F17" i="1"/>
  <c r="G14" i="1"/>
  <c r="H14" i="1"/>
  <c r="I14" i="1"/>
  <c r="F14" i="1"/>
  <c r="F36" i="1" l="1"/>
  <c r="G8" i="1" l="1"/>
  <c r="H8" i="1"/>
  <c r="I8" i="1"/>
  <c r="F8" i="1"/>
  <c r="G36" i="1" l="1"/>
  <c r="H36" i="1"/>
  <c r="I36" i="1"/>
  <c r="H35" i="1"/>
  <c r="I35" i="1"/>
  <c r="H26" i="1"/>
  <c r="I26" i="1"/>
  <c r="H23" i="1"/>
  <c r="I23" i="1"/>
  <c r="G23" i="1"/>
  <c r="G26" i="1" l="1"/>
  <c r="G35" i="1"/>
  <c r="F35" i="1" l="1"/>
  <c r="F34" i="1" s="1"/>
  <c r="F10" i="1" l="1"/>
  <c r="G10" i="1"/>
  <c r="H10" i="1"/>
  <c r="I10" i="1"/>
  <c r="I25" i="1" l="1"/>
  <c r="G25" i="1"/>
  <c r="H25" i="1"/>
  <c r="F25" i="1"/>
  <c r="F23" i="1"/>
  <c r="F24" i="1"/>
  <c r="G24" i="1"/>
  <c r="H24" i="1"/>
  <c r="I24" i="1"/>
  <c r="F26" i="1"/>
  <c r="G42" i="1"/>
  <c r="F37" i="1"/>
  <c r="G37" i="1"/>
  <c r="H37" i="1"/>
  <c r="I37" i="1"/>
  <c r="I42" i="1" l="1"/>
  <c r="H41" i="1"/>
  <c r="H42" i="1"/>
  <c r="G41" i="1"/>
  <c r="G40" i="1" s="1"/>
  <c r="I41" i="1"/>
  <c r="F42" i="1"/>
  <c r="F41" i="1"/>
  <c r="I34" i="1" l="1"/>
  <c r="I40" i="1"/>
  <c r="H34" i="1"/>
  <c r="H40" i="1"/>
  <c r="G34" i="1"/>
  <c r="F40" i="1"/>
</calcChain>
</file>

<file path=xl/sharedStrings.xml><?xml version="1.0" encoding="utf-8"?>
<sst xmlns="http://schemas.openxmlformats.org/spreadsheetml/2006/main" count="177" uniqueCount="72">
  <si>
    <t>Ф/П</t>
  </si>
  <si>
    <t>М</t>
  </si>
  <si>
    <t>Код показателя</t>
  </si>
  <si>
    <t>Наименование показателя</t>
  </si>
  <si>
    <t>Единицы измерения</t>
  </si>
  <si>
    <t>П</t>
  </si>
  <si>
    <t>Денежные доходы населения</t>
  </si>
  <si>
    <t>тыс. руб.</t>
  </si>
  <si>
    <t>Оплата труда наемных работников</t>
  </si>
  <si>
    <t>1</t>
  </si>
  <si>
    <t>I. Доходы физических лиц, источником которых является налоговый агент,      за исключением доходов, в отношении которых исчисление и уплата налога      осуществляется в соответствии со статьями 227,227.1, и 228 Налогового      Кодекса Российской федерации, облагаемых по ставкам (13 %, 9%,15%, 30%,35%), всего (КБК 1 01 02010 01 0000 110)</t>
  </si>
  <si>
    <t>2</t>
  </si>
  <si>
    <t>1. Налоговые вычеты, всего</t>
  </si>
  <si>
    <t>3</t>
  </si>
  <si>
    <t>2. Налогооблагаемая база</t>
  </si>
  <si>
    <t>4</t>
  </si>
  <si>
    <t>3. Сумма начисленного налога</t>
  </si>
  <si>
    <t>5</t>
  </si>
  <si>
    <t>II. Доходы, получаемые физическими лицами, зарегистрированными       в качестве индивидуальных предпринимателей, нотариусов, занимающихся частной практикой, адвокатов, учредивших       адвокатские кабинеты, и других лиц, занимающихся частной практикой, облагаемых по ставке 13%, всего  (КБК 1 01 02020 01 0000 110)</t>
  </si>
  <si>
    <t>6</t>
  </si>
  <si>
    <t>1. Налогооблагаемая база</t>
  </si>
  <si>
    <t>7</t>
  </si>
  <si>
    <t>2. Сумма начисленного налога</t>
  </si>
  <si>
    <t>8</t>
  </si>
  <si>
    <t>III. Доходы, получаемые физическими лицами в соответствии со статьей 228 Налогового Кодекса Российской федерации, облагаемых по ставке (13 %, 35%), всего (КБК 1 01 02030 01 0000 110)</t>
  </si>
  <si>
    <t>9</t>
  </si>
  <si>
    <t>10</t>
  </si>
  <si>
    <t>11</t>
  </si>
  <si>
    <t>IV. Доходы , получаемые физическими лицами, являющимися иностранными гражданами, осуществляющими трудовую деятельность по найму у физических лиц на основании патента, уплачиваемых налог в виде фиксированных авансовых платежей, всего (КБК 1 01 02040 01 0000 110)</t>
  </si>
  <si>
    <t>12</t>
  </si>
  <si>
    <t>13</t>
  </si>
  <si>
    <t>14</t>
  </si>
  <si>
    <t>V. Общая сумма доходов, всего</t>
  </si>
  <si>
    <t>15</t>
  </si>
  <si>
    <t>VI. Налоговые вычеты, всего</t>
  </si>
  <si>
    <t>16</t>
  </si>
  <si>
    <t>VII. Налогооблагаемая база, всего</t>
  </si>
  <si>
    <t>17</t>
  </si>
  <si>
    <t>VIII. Сумма начисленного налога, всего</t>
  </si>
  <si>
    <t>18</t>
  </si>
  <si>
    <t>IX. Норматив отчислений, %, в том числе:</t>
  </si>
  <si>
    <t>19</t>
  </si>
  <si>
    <t>1. Краевой бюджет</t>
  </si>
  <si>
    <t>%</t>
  </si>
  <si>
    <t>20</t>
  </si>
  <si>
    <t>2. Местный бюджет</t>
  </si>
  <si>
    <t>21</t>
  </si>
  <si>
    <t>X. Сумма налога, подлежащая зачислению в бюджет, всего, в том числе:</t>
  </si>
  <si>
    <t>22</t>
  </si>
  <si>
    <t>23</t>
  </si>
  <si>
    <t>24</t>
  </si>
  <si>
    <t>XI. Изменение недоимки</t>
  </si>
  <si>
    <t>25</t>
  </si>
  <si>
    <t>26</t>
  </si>
  <si>
    <t>27</t>
  </si>
  <si>
    <t>XII. Сумма налога с учетом  недоимки</t>
  </si>
  <si>
    <t>28</t>
  </si>
  <si>
    <t>29</t>
  </si>
  <si>
    <t>2023 прогноз вариант 2</t>
  </si>
  <si>
    <t>Налог на доходы физических лиц в отношении доходов физических лиц, превышающих 5,0 млн рублей, в части, установленной для уплаты в федеральный бюджет(по данным министерства финансов Красноярского края)</t>
  </si>
  <si>
    <t>Доходы физических лиц, превышающих 5 млн рублей за год</t>
  </si>
  <si>
    <t>30</t>
  </si>
  <si>
    <t>31</t>
  </si>
  <si>
    <t>32</t>
  </si>
  <si>
    <t>33</t>
  </si>
  <si>
    <t>34</t>
  </si>
  <si>
    <t>35</t>
  </si>
  <si>
    <t>Приложение №3  к Пояснительной записке</t>
  </si>
  <si>
    <t>2024 прогноз вариант 2</t>
  </si>
  <si>
    <t>2022 Оценка</t>
  </si>
  <si>
    <t>2025 прогноз вариант 2</t>
  </si>
  <si>
    <t>Расчет налога на доходы физических лиц на 2023- 2025 г.г.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</si>
</sst>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2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5" fillId="0" borderId="1" xfId="0" applyNumberFormat="1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right" vertical="center" wrapText="1"/>
    </xf>
    <xf numFmtId="4" fontId="2" fillId="0" borderId="9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9"/>
  <sheetViews>
    <sheetView tabSelected="1" workbookViewId="0">
      <selection activeCell="A3" sqref="A3:I43"/>
    </sheetView>
  </sheetViews>
  <sheetFormatPr defaultRowHeight="15" x14ac:dyDescent="0.25"/>
  <cols>
    <col min="1" max="2" width="4.7109375" style="1" customWidth="1"/>
    <col min="3" max="3" width="8.7109375" style="3" customWidth="1"/>
    <col min="4" max="4" width="62.7109375" style="2" customWidth="1"/>
    <col min="5" max="5" width="10.7109375" style="1" customWidth="1"/>
    <col min="6" max="9" width="10.7109375" style="4" customWidth="1"/>
  </cols>
  <sheetData>
    <row r="1" spans="1:9" ht="45.75" customHeight="1" x14ac:dyDescent="0.25">
      <c r="H1" s="33" t="s">
        <v>67</v>
      </c>
      <c r="I1" s="33"/>
    </row>
    <row r="2" spans="1:9" ht="15.75" thickBot="1" x14ac:dyDescent="0.3">
      <c r="A2" s="29" t="s">
        <v>71</v>
      </c>
      <c r="B2" s="29"/>
      <c r="C2" s="29"/>
      <c r="D2" s="29"/>
      <c r="E2" s="29"/>
      <c r="F2" s="29"/>
      <c r="G2" s="29"/>
      <c r="H2" s="29"/>
      <c r="I2" s="29"/>
    </row>
    <row r="3" spans="1:9" x14ac:dyDescent="0.25">
      <c r="A3" s="30"/>
      <c r="B3" s="31"/>
      <c r="C3" s="31"/>
      <c r="D3" s="31"/>
      <c r="E3" s="31"/>
      <c r="F3" s="31"/>
      <c r="G3" s="31"/>
      <c r="H3" s="31"/>
      <c r="I3" s="32"/>
    </row>
    <row r="4" spans="1:9" x14ac:dyDescent="0.25">
      <c r="A4" s="18"/>
      <c r="B4" s="5"/>
      <c r="C4" s="6"/>
      <c r="D4" s="7"/>
      <c r="E4" s="5"/>
      <c r="F4" s="8"/>
      <c r="G4" s="8"/>
      <c r="H4" s="8"/>
      <c r="I4" s="19"/>
    </row>
    <row r="5" spans="1:9" ht="31.5" x14ac:dyDescent="0.25">
      <c r="A5" s="20" t="s">
        <v>0</v>
      </c>
      <c r="B5" s="9" t="s">
        <v>1</v>
      </c>
      <c r="C5" s="10" t="s">
        <v>2</v>
      </c>
      <c r="D5" s="10" t="s">
        <v>3</v>
      </c>
      <c r="E5" s="9" t="s">
        <v>4</v>
      </c>
      <c r="F5" s="9" t="s">
        <v>69</v>
      </c>
      <c r="G5" s="21" t="s">
        <v>58</v>
      </c>
      <c r="H5" s="21" t="s">
        <v>68</v>
      </c>
      <c r="I5" s="21" t="s">
        <v>70</v>
      </c>
    </row>
    <row r="6" spans="1:9" x14ac:dyDescent="0.25">
      <c r="A6" s="18" t="s">
        <v>5</v>
      </c>
      <c r="B6" s="5" t="s">
        <v>1</v>
      </c>
      <c r="C6" s="6"/>
      <c r="D6" s="7" t="s">
        <v>6</v>
      </c>
      <c r="E6" s="5" t="s">
        <v>7</v>
      </c>
      <c r="F6" s="16"/>
      <c r="G6" s="16"/>
      <c r="H6" s="16"/>
      <c r="I6" s="22"/>
    </row>
    <row r="7" spans="1:9" x14ac:dyDescent="0.25">
      <c r="A7" s="18" t="s">
        <v>5</v>
      </c>
      <c r="B7" s="5" t="s">
        <v>1</v>
      </c>
      <c r="C7" s="6"/>
      <c r="D7" s="7" t="s">
        <v>8</v>
      </c>
      <c r="E7" s="5" t="s">
        <v>7</v>
      </c>
      <c r="F7" s="16">
        <v>6282674.7599999998</v>
      </c>
      <c r="G7" s="16">
        <v>6950264.2199999997</v>
      </c>
      <c r="H7" s="16">
        <v>7505138.3600000003</v>
      </c>
      <c r="I7" s="22">
        <v>8032309.0599999996</v>
      </c>
    </row>
    <row r="8" spans="1:9" ht="56.25" x14ac:dyDescent="0.25">
      <c r="A8" s="18" t="s">
        <v>5</v>
      </c>
      <c r="B8" s="5" t="s">
        <v>1</v>
      </c>
      <c r="C8" s="6" t="s">
        <v>9</v>
      </c>
      <c r="D8" s="11" t="s">
        <v>10</v>
      </c>
      <c r="E8" s="5" t="s">
        <v>7</v>
      </c>
      <c r="F8" s="16">
        <f>F7</f>
        <v>6282674.7599999998</v>
      </c>
      <c r="G8" s="16">
        <f t="shared" ref="G8:I8" si="0">G7</f>
        <v>6950264.2199999997</v>
      </c>
      <c r="H8" s="16">
        <f t="shared" si="0"/>
        <v>7505138.3600000003</v>
      </c>
      <c r="I8" s="22">
        <f t="shared" si="0"/>
        <v>8032309.0599999996</v>
      </c>
    </row>
    <row r="9" spans="1:9" x14ac:dyDescent="0.25">
      <c r="A9" s="18" t="s">
        <v>5</v>
      </c>
      <c r="B9" s="5" t="s">
        <v>1</v>
      </c>
      <c r="C9" s="6" t="s">
        <v>11</v>
      </c>
      <c r="D9" s="12" t="s">
        <v>12</v>
      </c>
      <c r="E9" s="5" t="s">
        <v>7</v>
      </c>
      <c r="F9" s="16">
        <v>162535</v>
      </c>
      <c r="G9" s="16">
        <v>172535</v>
      </c>
      <c r="H9" s="16">
        <v>262535</v>
      </c>
      <c r="I9" s="22">
        <v>362535</v>
      </c>
    </row>
    <row r="10" spans="1:9" x14ac:dyDescent="0.25">
      <c r="A10" s="18" t="s">
        <v>5</v>
      </c>
      <c r="B10" s="5" t="s">
        <v>1</v>
      </c>
      <c r="C10" s="6" t="s">
        <v>13</v>
      </c>
      <c r="D10" s="12" t="s">
        <v>14</v>
      </c>
      <c r="E10" s="5" t="s">
        <v>7</v>
      </c>
      <c r="F10" s="16">
        <f t="shared" ref="F10:I10" si="1">SUM(F8-F9)</f>
        <v>6120139.7599999998</v>
      </c>
      <c r="G10" s="16">
        <f t="shared" si="1"/>
        <v>6777729.2199999997</v>
      </c>
      <c r="H10" s="16">
        <f t="shared" si="1"/>
        <v>7242603.3600000003</v>
      </c>
      <c r="I10" s="22">
        <f t="shared" si="1"/>
        <v>7669774.0599999996</v>
      </c>
    </row>
    <row r="11" spans="1:9" x14ac:dyDescent="0.25">
      <c r="A11" s="18" t="s">
        <v>5</v>
      </c>
      <c r="B11" s="5" t="s">
        <v>1</v>
      </c>
      <c r="C11" s="6" t="s">
        <v>15</v>
      </c>
      <c r="D11" s="12" t="s">
        <v>16</v>
      </c>
      <c r="E11" s="5" t="s">
        <v>7</v>
      </c>
      <c r="F11" s="16">
        <v>780948.27</v>
      </c>
      <c r="G11" s="16">
        <v>863604.19499999995</v>
      </c>
      <c r="H11" s="16">
        <v>943145.03</v>
      </c>
      <c r="I11" s="22">
        <v>1009975.44</v>
      </c>
    </row>
    <row r="12" spans="1:9" ht="45" x14ac:dyDescent="0.25">
      <c r="A12" s="18" t="s">
        <v>5</v>
      </c>
      <c r="B12" s="5" t="s">
        <v>1</v>
      </c>
      <c r="C12" s="6" t="s">
        <v>17</v>
      </c>
      <c r="D12" s="11" t="s">
        <v>18</v>
      </c>
      <c r="E12" s="5" t="s">
        <v>7</v>
      </c>
      <c r="F12" s="16">
        <v>39282</v>
      </c>
      <c r="G12" s="16">
        <v>44589.4</v>
      </c>
      <c r="H12" s="16">
        <v>45481.3</v>
      </c>
      <c r="I12" s="22">
        <v>47300.7</v>
      </c>
    </row>
    <row r="13" spans="1:9" x14ac:dyDescent="0.25">
      <c r="A13" s="18" t="s">
        <v>5</v>
      </c>
      <c r="B13" s="5" t="s">
        <v>1</v>
      </c>
      <c r="C13" s="6" t="s">
        <v>19</v>
      </c>
      <c r="D13" s="12" t="s">
        <v>20</v>
      </c>
      <c r="E13" s="5" t="s">
        <v>7</v>
      </c>
      <c r="F13" s="16">
        <v>26289.74</v>
      </c>
      <c r="G13" s="16">
        <v>28682.05</v>
      </c>
      <c r="H13" s="16">
        <v>30000</v>
      </c>
      <c r="I13" s="22">
        <v>31205.1</v>
      </c>
    </row>
    <row r="14" spans="1:9" x14ac:dyDescent="0.25">
      <c r="A14" s="18" t="s">
        <v>5</v>
      </c>
      <c r="B14" s="5" t="s">
        <v>1</v>
      </c>
      <c r="C14" s="6" t="s">
        <v>21</v>
      </c>
      <c r="D14" s="12" t="s">
        <v>22</v>
      </c>
      <c r="E14" s="5" t="s">
        <v>7</v>
      </c>
      <c r="F14" s="16">
        <f>F13*13%</f>
        <v>3417.6662000000001</v>
      </c>
      <c r="G14" s="16">
        <f t="shared" ref="G14:I14" si="2">G13*13%</f>
        <v>3728.6664999999998</v>
      </c>
      <c r="H14" s="16">
        <f t="shared" si="2"/>
        <v>3900</v>
      </c>
      <c r="I14" s="22">
        <f t="shared" si="2"/>
        <v>4056.663</v>
      </c>
    </row>
    <row r="15" spans="1:9" ht="33.75" x14ac:dyDescent="0.25">
      <c r="A15" s="18" t="s">
        <v>5</v>
      </c>
      <c r="B15" s="5" t="s">
        <v>1</v>
      </c>
      <c r="C15" s="6" t="s">
        <v>23</v>
      </c>
      <c r="D15" s="7" t="s">
        <v>24</v>
      </c>
      <c r="E15" s="5" t="s">
        <v>7</v>
      </c>
      <c r="F15" s="16">
        <v>53846.2</v>
      </c>
      <c r="G15" s="16">
        <v>58746.2</v>
      </c>
      <c r="H15" s="16">
        <v>61448.7</v>
      </c>
      <c r="I15" s="22">
        <v>63897.4</v>
      </c>
    </row>
    <row r="16" spans="1:9" x14ac:dyDescent="0.25">
      <c r="A16" s="18" t="s">
        <v>5</v>
      </c>
      <c r="B16" s="5" t="s">
        <v>1</v>
      </c>
      <c r="C16" s="6" t="s">
        <v>25</v>
      </c>
      <c r="D16" s="12" t="s">
        <v>20</v>
      </c>
      <c r="E16" s="5" t="s">
        <v>7</v>
      </c>
      <c r="F16" s="16">
        <v>53846.2</v>
      </c>
      <c r="G16" s="16">
        <v>58746.2</v>
      </c>
      <c r="H16" s="16">
        <v>61448.7</v>
      </c>
      <c r="I16" s="22">
        <v>63897.4</v>
      </c>
    </row>
    <row r="17" spans="1:9" x14ac:dyDescent="0.25">
      <c r="A17" s="18" t="s">
        <v>5</v>
      </c>
      <c r="B17" s="5" t="s">
        <v>1</v>
      </c>
      <c r="C17" s="6" t="s">
        <v>26</v>
      </c>
      <c r="D17" s="12" t="s">
        <v>22</v>
      </c>
      <c r="E17" s="5" t="s">
        <v>7</v>
      </c>
      <c r="F17" s="16">
        <f>SUM(F16*13%)</f>
        <v>7000.0060000000003</v>
      </c>
      <c r="G17" s="16">
        <f t="shared" ref="G17:I17" si="3">SUM(G16*13%)</f>
        <v>7637.0060000000003</v>
      </c>
      <c r="H17" s="16">
        <f t="shared" si="3"/>
        <v>7988.3310000000001</v>
      </c>
      <c r="I17" s="22">
        <f t="shared" si="3"/>
        <v>8306.6620000000003</v>
      </c>
    </row>
    <row r="18" spans="1:9" ht="45" x14ac:dyDescent="0.25">
      <c r="A18" s="18" t="s">
        <v>5</v>
      </c>
      <c r="B18" s="5" t="s">
        <v>1</v>
      </c>
      <c r="C18" s="6" t="s">
        <v>27</v>
      </c>
      <c r="D18" s="11" t="s">
        <v>28</v>
      </c>
      <c r="E18" s="5" t="s">
        <v>7</v>
      </c>
      <c r="F18" s="16">
        <v>18715.400000000001</v>
      </c>
      <c r="G18" s="16">
        <v>19445.3</v>
      </c>
      <c r="H18" s="16">
        <v>20204.5</v>
      </c>
      <c r="I18" s="22">
        <v>20992.6</v>
      </c>
    </row>
    <row r="19" spans="1:9" x14ac:dyDescent="0.25">
      <c r="A19" s="18" t="s">
        <v>5</v>
      </c>
      <c r="B19" s="5" t="s">
        <v>1</v>
      </c>
      <c r="C19" s="6" t="s">
        <v>29</v>
      </c>
      <c r="D19" s="12" t="s">
        <v>20</v>
      </c>
      <c r="E19" s="5" t="s">
        <v>7</v>
      </c>
      <c r="F19" s="16">
        <v>18715.400000000001</v>
      </c>
      <c r="G19" s="16">
        <v>19445.3</v>
      </c>
      <c r="H19" s="16">
        <v>20204.5</v>
      </c>
      <c r="I19" s="22">
        <v>20992.6</v>
      </c>
    </row>
    <row r="20" spans="1:9" x14ac:dyDescent="0.25">
      <c r="A20" s="18" t="s">
        <v>5</v>
      </c>
      <c r="B20" s="5" t="s">
        <v>1</v>
      </c>
      <c r="C20" s="6" t="s">
        <v>30</v>
      </c>
      <c r="D20" s="12" t="s">
        <v>22</v>
      </c>
      <c r="E20" s="5" t="s">
        <v>7</v>
      </c>
      <c r="F20" s="16">
        <v>1000</v>
      </c>
      <c r="G20" s="16">
        <v>1091.3</v>
      </c>
      <c r="H20" s="16">
        <v>1141.3</v>
      </c>
      <c r="I20" s="22">
        <v>1186.67</v>
      </c>
    </row>
    <row r="21" spans="1:9" x14ac:dyDescent="0.25">
      <c r="A21" s="18"/>
      <c r="B21" s="5"/>
      <c r="C21" s="6" t="s">
        <v>31</v>
      </c>
      <c r="D21" s="12" t="s">
        <v>60</v>
      </c>
      <c r="E21" s="5"/>
      <c r="F21" s="16">
        <v>44794.87</v>
      </c>
      <c r="G21" s="16">
        <v>48871.8</v>
      </c>
      <c r="H21" s="16">
        <v>51128.2</v>
      </c>
      <c r="I21" s="22">
        <v>53153.87</v>
      </c>
    </row>
    <row r="22" spans="1:9" ht="33.75" x14ac:dyDescent="0.25">
      <c r="A22" s="18"/>
      <c r="B22" s="5"/>
      <c r="C22" s="6" t="s">
        <v>33</v>
      </c>
      <c r="D22" s="17" t="s">
        <v>59</v>
      </c>
      <c r="E22" s="5"/>
      <c r="F22" s="16">
        <v>6719.23</v>
      </c>
      <c r="G22" s="16">
        <v>7330.77</v>
      </c>
      <c r="H22" s="16">
        <v>7669.23</v>
      </c>
      <c r="I22" s="22">
        <v>7973.08</v>
      </c>
    </row>
    <row r="23" spans="1:9" x14ac:dyDescent="0.25">
      <c r="A23" s="18" t="s">
        <v>5</v>
      </c>
      <c r="B23" s="5" t="s">
        <v>1</v>
      </c>
      <c r="C23" s="6" t="s">
        <v>35</v>
      </c>
      <c r="D23" s="7" t="s">
        <v>32</v>
      </c>
      <c r="E23" s="5" t="s">
        <v>7</v>
      </c>
      <c r="F23" s="16">
        <f>F8+F12+F15+F18</f>
        <v>6394518.3600000003</v>
      </c>
      <c r="G23" s="16">
        <f>G8+G12+G15+G18+G21</f>
        <v>7121916.9199999999</v>
      </c>
      <c r="H23" s="16">
        <f t="shared" ref="H23:I23" si="4">H8+H12+H15+H18+H21</f>
        <v>7683401.0600000005</v>
      </c>
      <c r="I23" s="22">
        <f t="shared" si="4"/>
        <v>8217653.6299999999</v>
      </c>
    </row>
    <row r="24" spans="1:9" x14ac:dyDescent="0.25">
      <c r="A24" s="18" t="s">
        <v>5</v>
      </c>
      <c r="B24" s="5" t="s">
        <v>1</v>
      </c>
      <c r="C24" s="6" t="s">
        <v>37</v>
      </c>
      <c r="D24" s="7" t="s">
        <v>34</v>
      </c>
      <c r="E24" s="5" t="s">
        <v>7</v>
      </c>
      <c r="F24" s="16">
        <f>F9</f>
        <v>162535</v>
      </c>
      <c r="G24" s="16">
        <f>G9</f>
        <v>172535</v>
      </c>
      <c r="H24" s="16">
        <f>H9</f>
        <v>262535</v>
      </c>
      <c r="I24" s="22">
        <f>I9</f>
        <v>362535</v>
      </c>
    </row>
    <row r="25" spans="1:9" x14ac:dyDescent="0.25">
      <c r="A25" s="18" t="s">
        <v>5</v>
      </c>
      <c r="B25" s="5" t="s">
        <v>1</v>
      </c>
      <c r="C25" s="6" t="s">
        <v>39</v>
      </c>
      <c r="D25" s="7" t="s">
        <v>36</v>
      </c>
      <c r="E25" s="5" t="s">
        <v>7</v>
      </c>
      <c r="F25" s="16">
        <f>F10+F13+F16+F19</f>
        <v>6218991.1000000006</v>
      </c>
      <c r="G25" s="16">
        <f>G10+G13+G16+G19</f>
        <v>6884602.7699999996</v>
      </c>
      <c r="H25" s="16">
        <f>H10+H13+H16+H19</f>
        <v>7354256.5600000005</v>
      </c>
      <c r="I25" s="22">
        <f>I10+I13+I16+I19</f>
        <v>7785869.1599999992</v>
      </c>
    </row>
    <row r="26" spans="1:9" x14ac:dyDescent="0.25">
      <c r="A26" s="18" t="s">
        <v>5</v>
      </c>
      <c r="B26" s="5" t="s">
        <v>1</v>
      </c>
      <c r="C26" s="6" t="s">
        <v>41</v>
      </c>
      <c r="D26" s="7" t="s">
        <v>38</v>
      </c>
      <c r="E26" s="5" t="s">
        <v>7</v>
      </c>
      <c r="F26" s="16">
        <f>F11+F14+F17+F20</f>
        <v>792365.94220000005</v>
      </c>
      <c r="G26" s="16">
        <f>G11+G14+G17+G20+G22</f>
        <v>883391.93750000012</v>
      </c>
      <c r="H26" s="16">
        <f t="shared" ref="H26:I26" si="5">H11+H14+H17+H20+H22</f>
        <v>963843.89100000006</v>
      </c>
      <c r="I26" s="22">
        <f t="shared" si="5"/>
        <v>1031498.5149999999</v>
      </c>
    </row>
    <row r="27" spans="1:9" x14ac:dyDescent="0.25">
      <c r="A27" s="18"/>
      <c r="B27" s="5"/>
      <c r="C27" s="6" t="s">
        <v>44</v>
      </c>
      <c r="D27" s="7" t="s">
        <v>40</v>
      </c>
      <c r="E27" s="5"/>
      <c r="F27" s="16"/>
      <c r="G27" s="16"/>
      <c r="H27" s="16"/>
      <c r="I27" s="22"/>
    </row>
    <row r="28" spans="1:9" x14ac:dyDescent="0.25">
      <c r="A28" s="18" t="s">
        <v>5</v>
      </c>
      <c r="B28" s="5" t="s">
        <v>1</v>
      </c>
      <c r="C28" s="6" t="s">
        <v>46</v>
      </c>
      <c r="D28" s="12" t="s">
        <v>42</v>
      </c>
      <c r="E28" s="5" t="s">
        <v>43</v>
      </c>
      <c r="F28" s="16">
        <v>70</v>
      </c>
      <c r="G28" s="16">
        <v>70</v>
      </c>
      <c r="H28" s="16">
        <v>70</v>
      </c>
      <c r="I28" s="22">
        <v>70</v>
      </c>
    </row>
    <row r="29" spans="1:9" x14ac:dyDescent="0.25">
      <c r="A29" s="18" t="s">
        <v>5</v>
      </c>
      <c r="B29" s="5" t="s">
        <v>1</v>
      </c>
      <c r="C29" s="6" t="s">
        <v>48</v>
      </c>
      <c r="D29" s="12" t="s">
        <v>45</v>
      </c>
      <c r="E29" s="5" t="s">
        <v>43</v>
      </c>
      <c r="F29" s="16">
        <v>30</v>
      </c>
      <c r="G29" s="16">
        <v>30</v>
      </c>
      <c r="H29" s="16">
        <v>30</v>
      </c>
      <c r="I29" s="22">
        <v>30</v>
      </c>
    </row>
    <row r="30" spans="1:9" x14ac:dyDescent="0.25">
      <c r="A30" s="18"/>
      <c r="B30" s="5"/>
      <c r="C30" s="6" t="s">
        <v>49</v>
      </c>
      <c r="D30" s="12" t="s">
        <v>42</v>
      </c>
      <c r="E30" s="5" t="s">
        <v>43</v>
      </c>
      <c r="F30" s="16">
        <v>85</v>
      </c>
      <c r="G30" s="16">
        <v>85</v>
      </c>
      <c r="H30" s="16">
        <v>85</v>
      </c>
      <c r="I30" s="22">
        <v>85</v>
      </c>
    </row>
    <row r="31" spans="1:9" x14ac:dyDescent="0.25">
      <c r="A31" s="18"/>
      <c r="B31" s="5"/>
      <c r="C31" s="6" t="s">
        <v>50</v>
      </c>
      <c r="D31" s="12" t="s">
        <v>45</v>
      </c>
      <c r="E31" s="5" t="s">
        <v>43</v>
      </c>
      <c r="F31" s="16">
        <v>15</v>
      </c>
      <c r="G31" s="16">
        <v>15</v>
      </c>
      <c r="H31" s="16">
        <v>15</v>
      </c>
      <c r="I31" s="22">
        <v>15</v>
      </c>
    </row>
    <row r="32" spans="1:9" x14ac:dyDescent="0.25">
      <c r="A32" s="18"/>
      <c r="B32" s="5"/>
      <c r="C32" s="6" t="s">
        <v>52</v>
      </c>
      <c r="D32" s="12" t="s">
        <v>42</v>
      </c>
      <c r="E32" s="5" t="s">
        <v>43</v>
      </c>
      <c r="F32" s="16">
        <v>61</v>
      </c>
      <c r="G32" s="16">
        <v>61</v>
      </c>
      <c r="H32" s="16">
        <v>61</v>
      </c>
      <c r="I32" s="22">
        <v>61</v>
      </c>
    </row>
    <row r="33" spans="1:9" x14ac:dyDescent="0.25">
      <c r="A33" s="18"/>
      <c r="B33" s="5"/>
      <c r="C33" s="6" t="s">
        <v>53</v>
      </c>
      <c r="D33" s="12" t="s">
        <v>45</v>
      </c>
      <c r="E33" s="5" t="s">
        <v>43</v>
      </c>
      <c r="F33" s="16">
        <v>26</v>
      </c>
      <c r="G33" s="16">
        <v>26</v>
      </c>
      <c r="H33" s="16">
        <v>26</v>
      </c>
      <c r="I33" s="22">
        <v>26</v>
      </c>
    </row>
    <row r="34" spans="1:9" x14ac:dyDescent="0.25">
      <c r="A34" s="18" t="s">
        <v>5</v>
      </c>
      <c r="B34" s="5" t="s">
        <v>1</v>
      </c>
      <c r="C34" s="6" t="s">
        <v>54</v>
      </c>
      <c r="D34" s="7" t="s">
        <v>47</v>
      </c>
      <c r="E34" s="5" t="s">
        <v>7</v>
      </c>
      <c r="F34" s="16">
        <f t="shared" ref="F34:I34" si="6">F35+F36</f>
        <v>794112.94199999992</v>
      </c>
      <c r="G34" s="16">
        <f t="shared" si="6"/>
        <v>882438.93739999982</v>
      </c>
      <c r="H34" s="16">
        <f t="shared" si="6"/>
        <v>962846.89110000012</v>
      </c>
      <c r="I34" s="22">
        <f t="shared" si="6"/>
        <v>1030462.0145999999</v>
      </c>
    </row>
    <row r="35" spans="1:9" x14ac:dyDescent="0.25">
      <c r="A35" s="18" t="s">
        <v>5</v>
      </c>
      <c r="B35" s="5" t="s">
        <v>1</v>
      </c>
      <c r="C35" s="6" t="s">
        <v>56</v>
      </c>
      <c r="D35" s="12" t="s">
        <v>42</v>
      </c>
      <c r="E35" s="5" t="s">
        <v>7</v>
      </c>
      <c r="F35" s="16">
        <f>F11*F28/100+F14*F28/100+F17*F28/100+F20*F30/100</f>
        <v>554806.15953999991</v>
      </c>
      <c r="G35" s="16">
        <f>G11*G28/100+G14*G28/100+G17*G28/100+G20*G30/100+G22*G32/100</f>
        <v>617878.28194999986</v>
      </c>
      <c r="H35" s="16">
        <f t="shared" ref="H35:I35" si="7">H11*H28/100+H14*H28/100+H17*H28/100+H20*H30/100+H22*H32/100</f>
        <v>674171.68800000008</v>
      </c>
      <c r="I35" s="22">
        <f t="shared" si="7"/>
        <v>721509.38379999995</v>
      </c>
    </row>
    <row r="36" spans="1:9" x14ac:dyDescent="0.25">
      <c r="A36" s="18" t="s">
        <v>5</v>
      </c>
      <c r="B36" s="5" t="s">
        <v>1</v>
      </c>
      <c r="C36" s="6" t="s">
        <v>57</v>
      </c>
      <c r="D36" s="12" t="s">
        <v>45</v>
      </c>
      <c r="E36" s="5" t="s">
        <v>7</v>
      </c>
      <c r="F36" s="16">
        <f>F11*F29/100+F14*F29/100+F17*F29/100+F20*F31/100+F22*F33/100</f>
        <v>239306.78246000002</v>
      </c>
      <c r="G36" s="16">
        <f>G11*G29/100+G14*G29/100+G17*G29/100+G20*G31/100+G22*G33/100</f>
        <v>264560.65544999996</v>
      </c>
      <c r="H36" s="16">
        <f t="shared" ref="H36:I36" si="8">H11*H29/100+H14*H29/100+H17*H29/100+H20*H31/100+H22*H33/100</f>
        <v>288675.20310000004</v>
      </c>
      <c r="I36" s="22">
        <f t="shared" si="8"/>
        <v>308952.63079999998</v>
      </c>
    </row>
    <row r="37" spans="1:9" x14ac:dyDescent="0.25">
      <c r="A37" s="18" t="s">
        <v>5</v>
      </c>
      <c r="B37" s="5" t="s">
        <v>1</v>
      </c>
      <c r="C37" s="6" t="s">
        <v>61</v>
      </c>
      <c r="D37" s="7" t="s">
        <v>51</v>
      </c>
      <c r="E37" s="5" t="s">
        <v>7</v>
      </c>
      <c r="F37" s="16">
        <f t="shared" ref="F37:I37" si="9">F38+F39</f>
        <v>3004.97</v>
      </c>
      <c r="G37" s="16">
        <f t="shared" si="9"/>
        <v>1296.3</v>
      </c>
      <c r="H37" s="16">
        <f t="shared" si="9"/>
        <v>1296.3</v>
      </c>
      <c r="I37" s="22">
        <f t="shared" si="9"/>
        <v>1153.23</v>
      </c>
    </row>
    <row r="38" spans="1:9" x14ac:dyDescent="0.25">
      <c r="A38" s="18" t="s">
        <v>5</v>
      </c>
      <c r="B38" s="5" t="s">
        <v>1</v>
      </c>
      <c r="C38" s="6" t="s">
        <v>62</v>
      </c>
      <c r="D38" s="12" t="s">
        <v>42</v>
      </c>
      <c r="E38" s="5" t="s">
        <v>7</v>
      </c>
      <c r="F38" s="16">
        <v>2103.4699999999998</v>
      </c>
      <c r="G38" s="16">
        <v>907.4</v>
      </c>
      <c r="H38" s="16">
        <v>907.4</v>
      </c>
      <c r="I38" s="22">
        <v>807.26</v>
      </c>
    </row>
    <row r="39" spans="1:9" x14ac:dyDescent="0.25">
      <c r="A39" s="18" t="s">
        <v>5</v>
      </c>
      <c r="B39" s="5" t="s">
        <v>1</v>
      </c>
      <c r="C39" s="6" t="s">
        <v>63</v>
      </c>
      <c r="D39" s="12" t="s">
        <v>45</v>
      </c>
      <c r="E39" s="5" t="s">
        <v>7</v>
      </c>
      <c r="F39" s="16">
        <v>901.5</v>
      </c>
      <c r="G39" s="16">
        <v>388.9</v>
      </c>
      <c r="H39" s="16">
        <v>388.9</v>
      </c>
      <c r="I39" s="22">
        <v>345.97</v>
      </c>
    </row>
    <row r="40" spans="1:9" x14ac:dyDescent="0.25">
      <c r="A40" s="18" t="s">
        <v>5</v>
      </c>
      <c r="B40" s="5" t="s">
        <v>1</v>
      </c>
      <c r="C40" s="6" t="s">
        <v>64</v>
      </c>
      <c r="D40" s="7" t="s">
        <v>55</v>
      </c>
      <c r="E40" s="5" t="s">
        <v>7</v>
      </c>
      <c r="F40" s="16">
        <f t="shared" ref="F40:I40" si="10">F41+F42</f>
        <v>797117.91199999989</v>
      </c>
      <c r="G40" s="16">
        <f t="shared" si="10"/>
        <v>883735.23739999987</v>
      </c>
      <c r="H40" s="16">
        <f t="shared" si="10"/>
        <v>964143.19110000017</v>
      </c>
      <c r="I40" s="22">
        <f t="shared" si="10"/>
        <v>1031615.2445999999</v>
      </c>
    </row>
    <row r="41" spans="1:9" x14ac:dyDescent="0.25">
      <c r="A41" s="18" t="s">
        <v>5</v>
      </c>
      <c r="B41" s="5" t="s">
        <v>1</v>
      </c>
      <c r="C41" s="6" t="s">
        <v>65</v>
      </c>
      <c r="D41" s="12" t="s">
        <v>42</v>
      </c>
      <c r="E41" s="5" t="s">
        <v>7</v>
      </c>
      <c r="F41" s="16">
        <f t="shared" ref="F41:I42" si="11">F35+F38</f>
        <v>556909.62953999988</v>
      </c>
      <c r="G41" s="16">
        <f t="shared" si="11"/>
        <v>618785.68194999988</v>
      </c>
      <c r="H41" s="16">
        <f t="shared" si="11"/>
        <v>675079.08800000011</v>
      </c>
      <c r="I41" s="22">
        <f t="shared" si="11"/>
        <v>722316.64379999996</v>
      </c>
    </row>
    <row r="42" spans="1:9" x14ac:dyDescent="0.25">
      <c r="A42" s="18" t="s">
        <v>5</v>
      </c>
      <c r="B42" s="5" t="s">
        <v>1</v>
      </c>
      <c r="C42" s="6" t="s">
        <v>66</v>
      </c>
      <c r="D42" s="12" t="s">
        <v>45</v>
      </c>
      <c r="E42" s="5" t="s">
        <v>7</v>
      </c>
      <c r="F42" s="15">
        <f t="shared" si="11"/>
        <v>240208.28246000002</v>
      </c>
      <c r="G42" s="16">
        <f t="shared" si="11"/>
        <v>264949.55544999999</v>
      </c>
      <c r="H42" s="16">
        <f t="shared" si="11"/>
        <v>289064.10310000007</v>
      </c>
      <c r="I42" s="22">
        <f t="shared" si="11"/>
        <v>309298.60079999996</v>
      </c>
    </row>
    <row r="43" spans="1:9" ht="15.75" thickBot="1" x14ac:dyDescent="0.3">
      <c r="A43" s="23"/>
      <c r="B43" s="24"/>
      <c r="C43" s="25"/>
      <c r="D43" s="26"/>
      <c r="E43" s="24"/>
      <c r="F43" s="27"/>
      <c r="G43" s="27"/>
      <c r="H43" s="27"/>
      <c r="I43" s="28"/>
    </row>
    <row r="45" spans="1:9" x14ac:dyDescent="0.25">
      <c r="A45" s="13"/>
    </row>
    <row r="46" spans="1:9" x14ac:dyDescent="0.25">
      <c r="A46" s="13"/>
    </row>
    <row r="49" spans="1:1" x14ac:dyDescent="0.25">
      <c r="A49" s="14"/>
    </row>
  </sheetData>
  <mergeCells count="3">
    <mergeCell ref="A2:I2"/>
    <mergeCell ref="A3:I3"/>
    <mergeCell ref="H1:I1"/>
  </mergeCells>
  <pageMargins left="0.31496062992125984" right="0.23622047244094491" top="0.19685039370078741" bottom="0.27559055118110237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FU-22-019</cp:lastModifiedBy>
  <cp:lastPrinted>2022-11-11T07:30:36Z</cp:lastPrinted>
  <dcterms:created xsi:type="dcterms:W3CDTF">2014-06-17T08:42:28Z</dcterms:created>
  <dcterms:modified xsi:type="dcterms:W3CDTF">2022-11-11T07:33:28Z</dcterms:modified>
</cp:coreProperties>
</file>