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955" windowHeight="6555" tabRatio="601"/>
  </bookViews>
  <sheets>
    <sheet name="Карточка учета доходов" sheetId="5" r:id="rId1"/>
  </sheets>
  <definedNames>
    <definedName name="_xlnm._FilterDatabase" localSheetId="0" hidden="1">'Карточка учета доходов'!$7:$313</definedName>
    <definedName name="bold_col_number">#REF!</definedName>
    <definedName name="Colspan">#REF!</definedName>
    <definedName name="first_table_col">#REF!</definedName>
    <definedName name="first_table_row1">#REF!</definedName>
    <definedName name="first_table_row2">#REF!</definedName>
    <definedName name="max_col_razn">#REF!</definedName>
    <definedName name="nc">#REF!</definedName>
    <definedName name="need_bold_rows">#REF!</definedName>
    <definedName name="need_build_down">#REF!</definedName>
    <definedName name="need_control_sum">#REF!</definedName>
    <definedName name="page_to_sheet_br">#REF!</definedName>
    <definedName name="razn_down_rows">#REF!</definedName>
    <definedName name="rows_to_delete">#REF!</definedName>
    <definedName name="rows_to_last">#REF!</definedName>
    <definedName name="Signature_in_razn">#REF!</definedName>
    <definedName name="_xlnm.Print_Titles" localSheetId="0">'Карточка учета доходов'!$8:$8</definedName>
  </definedNames>
  <calcPr calcId="124519"/>
</workbook>
</file>

<file path=xl/calcChain.xml><?xml version="1.0" encoding="utf-8"?>
<calcChain xmlns="http://schemas.openxmlformats.org/spreadsheetml/2006/main">
  <c r="A140" i="5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2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T32"/>
  <c r="R32"/>
  <c r="S32"/>
  <c r="Q32"/>
  <c r="T95"/>
  <c r="T84"/>
  <c r="T79"/>
  <c r="T73"/>
  <c r="S95"/>
  <c r="S84"/>
  <c r="S79"/>
  <c r="S73"/>
  <c r="S72" l="1"/>
  <c r="T72"/>
  <c r="R79"/>
  <c r="R84"/>
  <c r="S62"/>
  <c r="T62"/>
  <c r="S34"/>
  <c r="T34"/>
  <c r="R95" l="1"/>
  <c r="Q99"/>
  <c r="Q95"/>
  <c r="Q72" s="1"/>
  <c r="Q73"/>
  <c r="R73"/>
  <c r="R62"/>
  <c r="R72" l="1"/>
  <c r="Q62"/>
  <c r="Q44"/>
  <c r="R44"/>
  <c r="S44"/>
  <c r="T44"/>
  <c r="P44"/>
  <c r="Q40"/>
  <c r="Q160" l="1"/>
  <c r="P160"/>
  <c r="Q162"/>
  <c r="P162"/>
  <c r="Q137" l="1"/>
  <c r="R137"/>
  <c r="S137"/>
  <c r="T137"/>
  <c r="P137"/>
  <c r="R109"/>
  <c r="S109"/>
  <c r="T109"/>
  <c r="Q109"/>
  <c r="P109"/>
  <c r="Q105" l="1"/>
  <c r="Q104" s="1"/>
  <c r="R105"/>
  <c r="R104" s="1"/>
  <c r="S105"/>
  <c r="S104" s="1"/>
  <c r="T105"/>
  <c r="T104" s="1"/>
  <c r="P105"/>
  <c r="P104" s="1"/>
  <c r="P40"/>
  <c r="P99"/>
  <c r="P84"/>
  <c r="P95" l="1"/>
  <c r="P79"/>
  <c r="P73" l="1"/>
  <c r="P72" s="1"/>
  <c r="P62"/>
  <c r="R13" l="1"/>
  <c r="R12" s="1"/>
  <c r="S13"/>
  <c r="S12" s="1"/>
  <c r="T13"/>
  <c r="T12" s="1"/>
  <c r="R15"/>
  <c r="S15"/>
  <c r="T15"/>
  <c r="R20"/>
  <c r="S20"/>
  <c r="T20"/>
  <c r="R26"/>
  <c r="R25" s="1"/>
  <c r="S26"/>
  <c r="S25" s="1"/>
  <c r="T26"/>
  <c r="T25" s="1"/>
  <c r="R34"/>
  <c r="R37"/>
  <c r="S37"/>
  <c r="T37"/>
  <c r="R45"/>
  <c r="S45"/>
  <c r="T45"/>
  <c r="R50"/>
  <c r="R49" s="1"/>
  <c r="R43" s="1"/>
  <c r="S50"/>
  <c r="S49" s="1"/>
  <c r="T50"/>
  <c r="T49" s="1"/>
  <c r="R52"/>
  <c r="S52"/>
  <c r="T52"/>
  <c r="R54"/>
  <c r="S54"/>
  <c r="T54"/>
  <c r="R60"/>
  <c r="S60"/>
  <c r="T60"/>
  <c r="R65"/>
  <c r="S65"/>
  <c r="T65"/>
  <c r="R68"/>
  <c r="S68"/>
  <c r="T68"/>
  <c r="R70"/>
  <c r="S70"/>
  <c r="T70"/>
  <c r="R158"/>
  <c r="S158"/>
  <c r="T158"/>
  <c r="Q34"/>
  <c r="P34"/>
  <c r="P45"/>
  <c r="Q15"/>
  <c r="P15"/>
  <c r="P50"/>
  <c r="Q37"/>
  <c r="P37"/>
  <c r="T43" l="1"/>
  <c r="S43"/>
  <c r="S67"/>
  <c r="R11"/>
  <c r="T67"/>
  <c r="R59"/>
  <c r="S31"/>
  <c r="S59"/>
  <c r="S11"/>
  <c r="S103"/>
  <c r="S102" s="1"/>
  <c r="T11"/>
  <c r="T103"/>
  <c r="T102" s="1"/>
  <c r="R31"/>
  <c r="R67"/>
  <c r="T59"/>
  <c r="R103"/>
  <c r="R102" s="1"/>
  <c r="T31"/>
  <c r="T10" l="1"/>
  <c r="T164" s="1"/>
  <c r="S10"/>
  <c r="S164" s="1"/>
  <c r="R10"/>
  <c r="R164" s="1"/>
  <c r="Q158"/>
  <c r="P158"/>
  <c r="Q65" l="1"/>
  <c r="P65"/>
  <c r="Q103" l="1"/>
  <c r="Q102" s="1"/>
  <c r="Q70" l="1"/>
  <c r="Q68"/>
  <c r="Q60"/>
  <c r="Q54"/>
  <c r="Q52"/>
  <c r="Q49"/>
  <c r="Q43" s="1"/>
  <c r="Q45"/>
  <c r="Q67" l="1"/>
  <c r="Q59"/>
  <c r="Q26"/>
  <c r="Q25" s="1"/>
  <c r="Q20"/>
  <c r="P20"/>
  <c r="Q31" l="1"/>
  <c r="Q13"/>
  <c r="Q12" s="1"/>
  <c r="Q11" s="1"/>
  <c r="Q10" l="1"/>
  <c r="Q164" s="1"/>
  <c r="P60" l="1"/>
  <c r="P59" l="1"/>
  <c r="P70" l="1"/>
  <c r="P54" l="1"/>
  <c r="P13" l="1"/>
  <c r="P68" l="1"/>
  <c r="P67" s="1"/>
  <c r="P26" l="1"/>
  <c r="P25" s="1"/>
  <c r="P32" l="1"/>
  <c r="P12" l="1"/>
  <c r="P49"/>
  <c r="P43" s="1"/>
  <c r="P52"/>
  <c r="A11"/>
  <c r="P103"/>
  <c r="P102" s="1"/>
  <c r="P31" l="1"/>
  <c r="P11"/>
  <c r="P10" l="1"/>
  <c r="P164" l="1"/>
</calcChain>
</file>

<file path=xl/sharedStrings.xml><?xml version="1.0" encoding="utf-8"?>
<sst xmlns="http://schemas.openxmlformats.org/spreadsheetml/2006/main" count="1553" uniqueCount="327">
  <si>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</si>
  <si>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</si>
  <si>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ПЛАТЕЖИ ПРИ ПОЛЬЗОВАНИИ ПРИРОДНЫМИ РЕСУРСАМИ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</si>
  <si>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</si>
  <si>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</t>
  </si>
  <si>
    <t>ШТРАФЫ, САНКЦИИ, ВОЗМЕЩЕНИЕ УЩЕРБА</t>
  </si>
  <si>
    <t>ВСЕГО ДОХОДОВ</t>
  </si>
  <si>
    <t>1</t>
  </si>
  <si>
    <t>ДОХОДЫ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</si>
  <si>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</si>
  <si>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</si>
  <si>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00</t>
  </si>
  <si>
    <t>0000</t>
  </si>
  <si>
    <t>01</t>
  </si>
  <si>
    <t>010</t>
  </si>
  <si>
    <t>110</t>
  </si>
  <si>
    <t>012</t>
  </si>
  <si>
    <t>02</t>
  </si>
  <si>
    <t>020</t>
  </si>
  <si>
    <t>030</t>
  </si>
  <si>
    <t>040</t>
  </si>
  <si>
    <t>07</t>
  </si>
  <si>
    <t>08</t>
  </si>
  <si>
    <t>06</t>
  </si>
  <si>
    <t>03</t>
  </si>
  <si>
    <t>130</t>
  </si>
  <si>
    <t>140</t>
  </si>
  <si>
    <t>120</t>
  </si>
  <si>
    <t>05</t>
  </si>
  <si>
    <t>11</t>
  </si>
  <si>
    <t>12</t>
  </si>
  <si>
    <t>14</t>
  </si>
  <si>
    <t>16</t>
  </si>
  <si>
    <t>2</t>
  </si>
  <si>
    <t>3</t>
  </si>
  <si>
    <t xml:space="preserve"> </t>
  </si>
  <si>
    <t>НАЛОГИ НА СОВОКУПНЫЙ ДОХОД</t>
  </si>
  <si>
    <t>ГОСУДАРСТВЕННАЯ ПОШЛИНА</t>
  </si>
  <si>
    <t>000</t>
  </si>
  <si>
    <t>182</t>
  </si>
  <si>
    <t>№ строки</t>
  </si>
  <si>
    <t>4</t>
  </si>
  <si>
    <t>5</t>
  </si>
  <si>
    <t>6</t>
  </si>
  <si>
    <t>7</t>
  </si>
  <si>
    <t>8</t>
  </si>
  <si>
    <t>тыс. руб.</t>
  </si>
  <si>
    <t>Единый налог на вмененный доход для отдельных видов деятельности</t>
  </si>
  <si>
    <t>Налог на имущество физических лиц</t>
  </si>
  <si>
    <t>Земельный налог</t>
  </si>
  <si>
    <t>БЕЗВОЗМЕЗДНЫЕ ПОСТУПЛЕНИЯ</t>
  </si>
  <si>
    <t>Дотации от других бюджетов бюджетной системы Российской Федерации</t>
  </si>
  <si>
    <t>151</t>
  </si>
  <si>
    <t>410</t>
  </si>
  <si>
    <t>04</t>
  </si>
  <si>
    <t>Единый сельскохозяйственный налог</t>
  </si>
  <si>
    <t>034</t>
  </si>
  <si>
    <t>Денежные взыскания (штрафы)  за нарушения законодательства о налогах и сборах</t>
  </si>
  <si>
    <t>Денежные взыскания (штрафы)  за нарушения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</si>
  <si>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25</t>
  </si>
  <si>
    <t>Денежные взыскания(штрафы) за нарушение законодательства о недрах, об особо охраняемых природных территориях , обохране и использовании животного мира, об экологической экспертизе, в области охраны окружающей среды, земельного законодательства, водного законодательства</t>
  </si>
  <si>
    <t>90</t>
  </si>
  <si>
    <t>Прочие поступления от денежных взысканий (штрафов) и иных сумм в возмещение ущерба, зачисляемые в местные бюджеты</t>
  </si>
  <si>
    <t>НАЛОГ НА ПРИБЫЛЬ ОРГАНИЗАЦИЙ</t>
  </si>
  <si>
    <t>НАЛОГИ НА ПРИБЫЛЬ, ДОХОДЫ</t>
  </si>
  <si>
    <t>Платежи от государственных и муниципальных унитарных предприятий</t>
  </si>
  <si>
    <t>044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</si>
  <si>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</si>
  <si>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</si>
  <si>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09</t>
  </si>
  <si>
    <t>014</t>
  </si>
  <si>
    <t>Доходы от перечисления части прибыли, остаюшейся после уплаты налогов и обязательных платежей  муниципальных унитарных предприятий, созданных городскими округами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</si>
  <si>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</si>
  <si>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</si>
  <si>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от перечисления части прибыли государственных и муниципальных унитарных предприятий, остающейся после уплаты налогов и  и обязательных платежей</t>
  </si>
  <si>
    <t>13</t>
  </si>
  <si>
    <t>Дотации на выравнивание  бюджетной обеспеченности</t>
  </si>
  <si>
    <t>001</t>
  </si>
  <si>
    <t>999</t>
  </si>
  <si>
    <t>Субвенции бюджетам субъектов Российской Федерации и муниципальных образований</t>
  </si>
  <si>
    <t>024</t>
  </si>
  <si>
    <t>141</t>
  </si>
  <si>
    <t xml:space="preserve">Субсидии бюджетам субъектов Российской Федерации и муниципальных образований </t>
  </si>
  <si>
    <t>1000</t>
  </si>
  <si>
    <t>078</t>
  </si>
  <si>
    <t>805</t>
  </si>
  <si>
    <t>162</t>
  </si>
  <si>
    <t xml:space="preserve">Единый налог на вмененный доход для отдельных видов деятельности (за налоговые периоды, истекшие до 01 января 2011 года)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</si>
  <si>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
указанных земельных участков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</si>
  <si>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учреждений),  в том числе: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</si>
  <si>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
бюджетных и автономных учреждений, а также имущества муниципальных унитарных предприятий, в том числе казенных)
</t>
  </si>
  <si>
    <t>Налог на прибыль организаций, зачисляемый в бюджеты субъектов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</si>
  <si>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</si>
  <si>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Прочие 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</si>
  <si>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компенсации затрат  бюджетов городских округов</t>
  </si>
  <si>
    <t>994</t>
  </si>
  <si>
    <t>043</t>
  </si>
  <si>
    <t>Доходы от реализации иного имущества, находящегося в собственности 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</si>
  <si>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048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</si>
  <si>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</si>
  <si>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предвижными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</si>
  <si>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</si>
  <si>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</si>
  <si>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</t>
  </si>
  <si>
    <t>ДОХОДЫ ОТ ОКАЗАНИЯ ПЛАТНЫХ УСЛУГ (РАБОТ) И КОМПЕНСАЦИИ ЗАТРАТ ГОСУДАРСТВА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</si>
  <si>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</si>
  <si>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</si>
  <si>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не разграничена</t>
  </si>
  <si>
    <t xml:space="preserve">БЕЗВОЗМЕЗДНЫЕ ПОСТУПЛЕНИЯ ОТ ДРУГИХ БЮДЖЕТОВ БЮДЖЕТНОЙ СИСТЕМЫ РОССИЙСКОЙ ФЕДЕРАЦИИ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</si>
  <si>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Налогового Кодекса Российской Федерации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</si>
  <si>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</si>
  <si>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</si>
  <si>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Прочие доходы от оказания платных услуг (работ) получателями средств бюджетов городских округов </t>
  </si>
  <si>
    <t>990</t>
  </si>
  <si>
    <t>Прочие доходы от оказания платных услуг (работ) получателями средств бюджетов городских округов (управление образования)</t>
  </si>
  <si>
    <t xml:space="preserve">Прочие доходы от компенсации затрат государства 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</si>
  <si>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</si>
  <si>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</si>
  <si>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Денежные взыскания (штрафы) за  административные  правонарушения   в   области    государственного регулирования производства и  оборота  этилового спирта,    алкогольной,    спиртосодержащей    и табачной продукции
</t>
  </si>
  <si>
    <t>064</t>
  </si>
  <si>
    <t>Доходы, поступающие в порядке возмещения расходов, понесенных в связи с эксплуатацией имущества городских округов</t>
  </si>
  <si>
    <t>НАЛОГИ НА ТОВАРЫ (РАБОТЫ, УСЛУГИ), РЕАЛИЗУЕМЫЕ НА ТЕРРИТОРИИ РОССИЙСКОЙ ФЕДЕРАЦИИ</t>
  </si>
  <si>
    <t>007</t>
  </si>
  <si>
    <t>230</t>
  </si>
  <si>
    <t>Доходы от уплаты акцизов на дизельное топливо, зачисляемые  в консолидированные бюджеты субъектов Российской Федерации</t>
  </si>
  <si>
    <t>240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</si>
  <si>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</si>
  <si>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250</t>
  </si>
  <si>
    <t>Доходы от уплаты акцизов на автомобильный бензин, зачисляемые  в консолидированные бюджеты субъектов Российской Федерации</t>
  </si>
  <si>
    <t>260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</si>
  <si>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</si>
  <si>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100</t>
  </si>
  <si>
    <t>51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</si>
  <si>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</si>
  <si>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Дотации бюджетам городских округов на поддержку мер по обеспечению сбалансированности бюджетов</t>
  </si>
  <si>
    <t>Иные межбюджетные трансферты</t>
  </si>
  <si>
    <t xml:space="preserve">Межбюджетные трансферты, передаваемые бюджетам городских округов на комплектование книжных фондов библиотек муниципальных образований  </t>
  </si>
  <si>
    <t>0002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</si>
  <si>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содейстрвия реформированию жилищно-коммунального хозяйства</t>
  </si>
  <si>
    <t>089</t>
  </si>
  <si>
    <t>Субсидии бюджетам городских округов на обеспечение мероприятий по переселению граждан из аварийного жилищного фонда за счет средств  бюджета субъекта Российской Федерации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</si>
  <si>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</t>
  </si>
  <si>
    <t>150</t>
  </si>
  <si>
    <t xml:space="preserve">Государственная пошлина за выдачу разрешения на установку рекламной конструкции </t>
  </si>
  <si>
    <t>код аналитической группы подвида</t>
  </si>
  <si>
    <t>032</t>
  </si>
  <si>
    <t>Земельный налог с организаций, обладающих земельным участком, расположенным в границах городских округов</t>
  </si>
  <si>
    <t>042</t>
  </si>
  <si>
    <t xml:space="preserve">Земельный налог с физических лиц, обладающих земельным участком, расположенным в границах городских округов </t>
  </si>
  <si>
    <t>Налог, взимаемый в связи с применением патентной системы налогообложения, зачисляемый в бюджеты городских округов
налогообложения</t>
  </si>
  <si>
    <t xml:space="preserve">                                                  Приложение № 4 к решению Назаровского городского   Совета депутатов от     .12.2016 № </t>
  </si>
  <si>
    <t>Наименование главного администратора доходов краевого бюджета</t>
  </si>
  <si>
    <t>Нормативы распределения доходов в краевой бюджет, %</t>
  </si>
  <si>
    <t>2016 год</t>
  </si>
  <si>
    <t>2017 год</t>
  </si>
  <si>
    <t>2018 год</t>
  </si>
  <si>
    <t>2019 год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</si>
  <si>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</si>
  <si>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</si>
  <si>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</si>
  <si>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</si>
  <si>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</si>
  <si>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</si>
  <si>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</si>
  <si>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</si>
  <si>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</si>
  <si>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</si>
  <si>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Наименование кода классификации доходов бюджета</t>
  </si>
  <si>
    <t>Оценка 
2016 года</t>
  </si>
  <si>
    <t>Показатели прогноза доходов бюджета</t>
  </si>
  <si>
    <t>Федеральная налоговая служба</t>
  </si>
  <si>
    <t>Управление Федерального казначейства по Красноярскому краю</t>
  </si>
  <si>
    <t>Администрация города Назарово</t>
  </si>
  <si>
    <t>Федеральная служба по надзору в сфере природопользования</t>
  </si>
  <si>
    <t>Реестр источников доходов  бюджета города Назарово</t>
  </si>
  <si>
    <t>ЗАДОЛЖЕННОСТЬ ПО ОТМЕНЕННЫМ НАЛОГАМ , СБОРАМ И ИНЫМ ОБЯЗАТЕЛЬНЫМ ПЛАТЕЖАМ</t>
  </si>
  <si>
    <t>052</t>
  </si>
  <si>
    <t>Земельный налог (по обязательствам, возникшим до 1 января 2006 года), мобилизуемый на территориях городских округов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</si>
  <si>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</si>
  <si>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074</t>
  </si>
  <si>
    <t>Доходы от сдачи в аренду имущества, составляющего казну городских округов (за исключением земельных участков)</t>
  </si>
  <si>
    <t>управление образования администрации г. Назарово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</si>
  <si>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1291, 132, 133, 134, 135, 1351 Налогового кодекса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</si>
  <si>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(федеральные государственные органы, Банк России, органы управления государственными внебюджетными фондами Российской Федерации)</t>
  </si>
  <si>
    <t>Денежные взыскания (штрафы) за нарушение законодательства в области охраны окружающей среды</t>
  </si>
  <si>
    <t>Федеральная служба по надзору в сфере транспорта</t>
  </si>
  <si>
    <t>106</t>
  </si>
  <si>
    <t>050</t>
  </si>
  <si>
    <t>081</t>
  </si>
  <si>
    <t xml:space="preserve">Денежные взыскания (штрафы) за нарушение земельного законодательства </t>
  </si>
  <si>
    <t>060</t>
  </si>
  <si>
    <t>Федеральная служба по ветеринарному и фитосанитарному надзору</t>
  </si>
  <si>
    <t>321</t>
  </si>
  <si>
    <t>Федеральная служба государственной регистрации, кадастра и картографии</t>
  </si>
  <si>
    <t>Министерство внутренних дел Российской Федерации</t>
  </si>
  <si>
    <t>188</t>
  </si>
  <si>
    <t>415</t>
  </si>
  <si>
    <t>Генеральная прокуратура Российской Федерации</t>
  </si>
  <si>
    <t>Федеральная антимонопольная служба</t>
  </si>
  <si>
    <t>161</t>
  </si>
  <si>
    <t>33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</si>
  <si>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</si>
  <si>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30</t>
  </si>
  <si>
    <t xml:space="preserve">Прочие денежные взыскания (штрафы) за правонарушения в области дорожного движения </t>
  </si>
  <si>
    <t>Служба по надзору за техническим состоянием самоходных машин и других видов техники Красноярского края</t>
  </si>
  <si>
    <t>069</t>
  </si>
  <si>
    <t>Министерство образования Красноярского края</t>
  </si>
  <si>
    <t>075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</si>
  <si>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</si>
  <si>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23</t>
  </si>
  <si>
    <t>041</t>
  </si>
  <si>
    <t>17</t>
  </si>
  <si>
    <t>ПРОЧИЕ НЕНАЛОГОВЫЕ ДОХОДЫ</t>
  </si>
  <si>
    <t>управление социальной защиты населения администрации г. Назарово</t>
  </si>
  <si>
    <t>Прочие неналоговые доходы бюджетов городских округов</t>
  </si>
  <si>
    <t>147</t>
  </si>
  <si>
    <t>180</t>
  </si>
  <si>
    <t>2711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</si>
  <si>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</si>
  <si>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>Финансовое упралвение администрации г.Назарово</t>
  </si>
  <si>
    <t>Показатели кассовых поступлений в 2016 году 
(по состоянию 
на 01.10.2016)</t>
  </si>
  <si>
    <t>2712</t>
  </si>
  <si>
    <t xml:space="preserve">Дотации на выравнивание бюджетной обеспеченности поселений </t>
  </si>
  <si>
    <t>Субсидии бюджетам городских округов на обеспечение жильем молодых семей</t>
  </si>
  <si>
    <t>051</t>
  </si>
  <si>
    <t>Субсидии бюджетам городских округов на реализацию федеральных целевых программ</t>
  </si>
  <si>
    <t>1021</t>
  </si>
  <si>
    <t>1031</t>
  </si>
  <si>
    <t>1043</t>
  </si>
  <si>
    <t>Субсидии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</si>
  <si>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Субсидии бюджетам муниципальных образований края на частичное финансирование (возмещение) расходов на персональные выплаты, устанавливаемые в целях повышения оплаты труда молодым специалистам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</si>
  <si>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</si>
  <si>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7393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</si>
  <si>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</si>
  <si>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7397</t>
  </si>
  <si>
    <t>Субсидии бюджетам муниципальных образований на организацию отдыха детей и их оздоровления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</si>
  <si>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</si>
  <si>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</si>
  <si>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7404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</si>
  <si>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тестирования, включающих в себя места тестирования по выполнению видов испытаний (тестов), нормативов, требований к оценке уровня знаний и умений в области физической культуры и спорта,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</si>
  <si>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края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</si>
  <si>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7413</t>
  </si>
  <si>
    <t>7456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</si>
  <si>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21 веке"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</si>
  <si>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</si>
  <si>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условий реализации государственной программы и прочие мероприятия» государственной программы Красноярского края "Развитие культуры и туризма"</t>
  </si>
  <si>
    <t>7492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</si>
  <si>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</si>
  <si>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</si>
  <si>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</si>
  <si>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7555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</si>
  <si>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края" государственной программы Красноярского края "Развитие здравоохранения"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</si>
  <si>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</si>
  <si>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7563</t>
  </si>
  <si>
    <t>7571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</si>
  <si>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 Красноярского края"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</si>
  <si>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7572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</si>
  <si>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"Чистая вода Красноярского края"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</si>
  <si>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7602</t>
  </si>
  <si>
    <t>Субсидии бюджетам муниципальных образований на обеспечение мероприятий по переселению граждан из аварийного жилищного фонда, за исключением средств, поступивших от государственной корпорации - Фонда содействия реформированию жилищно-коммунального хозяйства и средств краевого бюджета, направляемых на долевое финансирование, в рамках подпрограммы "Переселение граждан из аварийного жилищного фонда в Красноярском крае"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</si>
  <si>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7748</t>
  </si>
  <si>
    <t>Субсидии бюджетам муниципальных образований за содействие повышению уровня открытости бюджетных данных в городских округах и муниципальных районах края в рамках подпрограммы "Содействие повышению уровня открытости бюджетных данных в муниципальных образованиях" государственной программы Красноярского края "Содействие развитию местного самоуправления"</t>
  </si>
  <si>
    <t>9000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</si>
  <si>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"Развитие инвестиционной, инновационной деятельности, малого и среднего предпринимательства на территории края"</t>
  </si>
  <si>
    <t>2654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</si>
  <si>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команды Красноярского края, согласно статье 15 Закона Красноярского края от 21 декабря 2010 года № 11-5566 "О физической культуре и спорте в Красноярском крае" в рамках подпрограммы "Развитие спорта высших достижений" государственной программы Красноярского края "Развитие физической культуры, спорта, туризма"</t>
  </si>
  <si>
    <t>7394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</si>
  <si>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</si>
  <si>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7454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</si>
  <si>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21 веке"</t>
  </si>
  <si>
    <t>7591</t>
  </si>
  <si>
    <t>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в рамках подпрограммы "Стимулирование жилищного строительства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</si>
  <si>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</si>
  <si>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>Финансовое управление администрации г.Назарово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</si>
  <si>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</si>
  <si>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</si>
  <si>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</si>
  <si>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</si>
  <si>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</si>
  <si>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"Развитие подотрасли животноводства, переработки и реализации продукции животноводства"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</si>
  <si>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"Развитие культуры и туризма"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</si>
  <si>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</si>
  <si>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</si>
  <si>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</si>
  <si>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</si>
  <si>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</si>
  <si>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</si>
  <si>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</si>
  <si>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0151</t>
  </si>
  <si>
    <t>0640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</si>
  <si>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</si>
  <si>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</si>
  <si>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</si>
  <si>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</si>
  <si>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</si>
  <si>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</si>
  <si>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</si>
  <si>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</si>
  <si>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</si>
  <si>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</si>
  <si>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</si>
  <si>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</si>
  <si>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029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</si>
  <si>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</si>
  <si>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</si>
  <si>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121</t>
  </si>
  <si>
    <t>Субвенции бюджетам городских округов на проведение Всероссийской сельскохозяйственной переписи в 2016 году</t>
  </si>
  <si>
    <t>7408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</si>
  <si>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</si>
  <si>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7409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</si>
  <si>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</si>
  <si>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Прочие безвозмездные поступления</t>
  </si>
  <si>
    <t>Прочие безвозмездные поступления в бюджеты городских округов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</si>
  <si>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</si>
  <si>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</si>
  <si>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</si>
  <si>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15</t>
  </si>
  <si>
    <t>002</t>
  </si>
  <si>
    <t>29</t>
  </si>
  <si>
    <t>5020</t>
  </si>
  <si>
    <t>20</t>
  </si>
  <si>
    <t>299</t>
  </si>
  <si>
    <t>35</t>
  </si>
  <si>
    <t>082</t>
  </si>
  <si>
    <t>39</t>
  </si>
  <si>
    <t>45</t>
  </si>
  <si>
    <t>144</t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</si>
</sst>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#,##0_ ;[Red]\-#,##0\ "/>
    <numFmt numFmtId="165" formatCode="#,##0.00_ ;[Red]\-#,##0.00\ "/>
    <numFmt numFmtId="166" formatCode="#,##0.0_ ;[Red]\-#,##0.0\ "/>
    <numFmt numFmtId="167" formatCode="#,##0.0"/>
    <numFmt numFmtId="168" formatCode="#,##0.000_ ;[Red]\-#,##0.000\ "/>
    <numFmt numFmtId="169" formatCode="?"/>
  </numFmts>
  <fonts count="12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1" fillId="0" borderId="0"/>
  </cellStyleXfs>
  <cellXfs count="109">
    <xf numFmtId="0" fontId="0" fillId="0" borderId="0" xfId="0"/>
    <xf numFmtId="0" fontId="2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justify" vertical="center"/>
    </xf>
    <xf numFmtId="0" fontId="4" fillId="0" borderId="0" xfId="0" applyFont="1" applyFill="1" applyAlignment="1">
      <alignment horizontal="center" vertical="center"/>
    </xf>
    <xf numFmtId="49" fontId="5" fillId="0" borderId="0" xfId="1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right" vertical="top" wrapText="1"/>
    </xf>
    <xf numFmtId="49" fontId="6" fillId="0" borderId="0" xfId="1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right" vertical="top" wrapText="1"/>
    </xf>
    <xf numFmtId="165" fontId="3" fillId="0" borderId="1" xfId="0" applyNumberFormat="1" applyFont="1" applyFill="1" applyBorder="1" applyAlignment="1">
      <alignment horizontal="right" vertical="top" wrapText="1"/>
    </xf>
    <xf numFmtId="165" fontId="5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wrapText="1"/>
    </xf>
    <xf numFmtId="165" fontId="3" fillId="0" borderId="1" xfId="0" applyNumberFormat="1" applyFont="1" applyFill="1" applyBorder="1" applyAlignment="1" applyProtection="1">
      <alignment horizontal="right" vertical="top" wrapText="1"/>
    </xf>
    <xf numFmtId="167" fontId="2" fillId="0" borderId="1" xfId="0" applyNumberFormat="1" applyFont="1" applyFill="1" applyBorder="1" applyAlignment="1">
      <alignment vertical="top"/>
    </xf>
    <xf numFmtId="164" fontId="3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165" fontId="3" fillId="0" borderId="3" xfId="0" applyNumberFormat="1" applyFont="1" applyFill="1" applyBorder="1" applyAlignment="1">
      <alignment horizontal="right" vertical="top" wrapText="1"/>
    </xf>
    <xf numFmtId="165" fontId="3" fillId="0" borderId="3" xfId="0" applyNumberFormat="1" applyFont="1" applyFill="1" applyBorder="1" applyAlignment="1" applyProtection="1">
      <alignment horizontal="right" vertical="top" wrapText="1"/>
    </xf>
    <xf numFmtId="165" fontId="5" fillId="0" borderId="3" xfId="0" applyNumberFormat="1" applyFont="1" applyFill="1" applyBorder="1" applyAlignment="1">
      <alignment horizontal="right" vertical="top" wrapText="1"/>
    </xf>
    <xf numFmtId="164" fontId="2" fillId="0" borderId="3" xfId="0" applyNumberFormat="1" applyFont="1" applyFill="1" applyBorder="1" applyAlignment="1">
      <alignment vertical="top"/>
    </xf>
    <xf numFmtId="165" fontId="2" fillId="0" borderId="3" xfId="0" applyNumberFormat="1" applyFont="1" applyFill="1" applyBorder="1" applyAlignment="1">
      <alignment horizontal="right" vertical="top" wrapText="1"/>
    </xf>
    <xf numFmtId="166" fontId="2" fillId="0" borderId="3" xfId="0" applyNumberFormat="1" applyFont="1" applyFill="1" applyBorder="1" applyAlignment="1">
      <alignment vertical="top"/>
    </xf>
    <xf numFmtId="0" fontId="5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166" fontId="2" fillId="0" borderId="3" xfId="0" applyNumberFormat="1" applyFont="1" applyFill="1" applyBorder="1" applyAlignment="1">
      <alignment horizontal="right" vertical="top" wrapText="1"/>
    </xf>
    <xf numFmtId="165" fontId="2" fillId="0" borderId="3" xfId="0" applyNumberFormat="1" applyFont="1" applyFill="1" applyBorder="1" applyAlignment="1">
      <alignment vertical="top"/>
    </xf>
    <xf numFmtId="0" fontId="5" fillId="0" borderId="1" xfId="0" applyNumberFormat="1" applyFont="1" applyFill="1" applyBorder="1" applyAlignment="1">
      <alignment vertical="top" wrapText="1"/>
    </xf>
    <xf numFmtId="49" fontId="4" fillId="0" borderId="2" xfId="1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left" vertical="center"/>
    </xf>
    <xf numFmtId="165" fontId="4" fillId="0" borderId="2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left" vertical="center"/>
    </xf>
    <xf numFmtId="166" fontId="2" fillId="0" borderId="1" xfId="0" applyNumberFormat="1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7" fillId="0" borderId="1" xfId="0" quotePrefix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quotePrefix="1" applyFont="1" applyFill="1" applyBorder="1" applyAlignment="1">
      <alignment horizontal="center" vertical="center" textRotation="90" wrapText="1"/>
    </xf>
    <xf numFmtId="0" fontId="7" fillId="0" borderId="1" xfId="0" quotePrefix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2" fillId="0" borderId="4" xfId="1" applyNumberFormat="1" applyFont="1" applyFill="1" applyBorder="1" applyAlignment="1">
      <alignment horizontal="center" vertical="top"/>
    </xf>
    <xf numFmtId="168" fontId="2" fillId="0" borderId="1" xfId="0" applyNumberFormat="1" applyFont="1" applyFill="1" applyBorder="1" applyAlignment="1">
      <alignment horizontal="right" vertical="top" wrapText="1"/>
    </xf>
    <xf numFmtId="49" fontId="9" fillId="0" borderId="17" xfId="0" applyNumberFormat="1" applyFont="1" applyBorder="1" applyAlignment="1">
      <alignment horizontal="left" vertical="top" wrapText="1"/>
    </xf>
    <xf numFmtId="49" fontId="5" fillId="0" borderId="17" xfId="0" applyNumberFormat="1" applyFont="1" applyBorder="1" applyAlignment="1">
      <alignment horizontal="left" vertical="top" wrapText="1"/>
    </xf>
    <xf numFmtId="49" fontId="5" fillId="0" borderId="17" xfId="0" applyNumberFormat="1" applyFont="1" applyBorder="1" applyAlignment="1">
      <alignment horizontal="left" vertical="center" wrapText="1"/>
    </xf>
    <xf numFmtId="169" fontId="5" fillId="0" borderId="17" xfId="0" applyNumberFormat="1" applyFont="1" applyBorder="1" applyAlignment="1">
      <alignment horizontal="left" vertical="top" wrapText="1"/>
    </xf>
    <xf numFmtId="49" fontId="2" fillId="0" borderId="17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6" xfId="1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justify" vertical="center"/>
    </xf>
    <xf numFmtId="49" fontId="5" fillId="0" borderId="18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165" fontId="2" fillId="0" borderId="13" xfId="0" applyNumberFormat="1" applyFont="1" applyFill="1" applyBorder="1" applyAlignment="1">
      <alignment horizontal="right" vertical="top" wrapText="1"/>
    </xf>
    <xf numFmtId="0" fontId="5" fillId="0" borderId="13" xfId="3" applyNumberFormat="1" applyFont="1" applyFill="1" applyBorder="1" applyAlignment="1">
      <alignment horizontal="left" vertical="top" wrapText="1"/>
    </xf>
    <xf numFmtId="0" fontId="5" fillId="0" borderId="1" xfId="3" applyNumberFormat="1" applyFont="1" applyFill="1" applyBorder="1" applyAlignment="1">
      <alignment horizontal="left" vertical="top" wrapText="1"/>
    </xf>
    <xf numFmtId="169" fontId="5" fillId="0" borderId="18" xfId="0" applyNumberFormat="1" applyFont="1" applyBorder="1" applyAlignment="1">
      <alignment horizontal="left" vertical="top" wrapText="1"/>
    </xf>
    <xf numFmtId="169" fontId="5" fillId="0" borderId="1" xfId="0" applyNumberFormat="1" applyFont="1" applyBorder="1" applyAlignment="1">
      <alignment horizontal="left" vertical="top" wrapText="1"/>
    </xf>
    <xf numFmtId="169" fontId="5" fillId="0" borderId="17" xfId="0" applyNumberFormat="1" applyFont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vertical="top"/>
    </xf>
    <xf numFmtId="49" fontId="5" fillId="0" borderId="6" xfId="1" applyNumberFormat="1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center" vertical="top"/>
    </xf>
    <xf numFmtId="165" fontId="2" fillId="0" borderId="6" xfId="0" applyNumberFormat="1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vertical="top" wrapText="1"/>
    </xf>
    <xf numFmtId="165" fontId="4" fillId="0" borderId="19" xfId="0" applyNumberFormat="1" applyFont="1" applyFill="1" applyBorder="1" applyAlignment="1">
      <alignment horizontal="right" vertical="top" wrapText="1"/>
    </xf>
    <xf numFmtId="49" fontId="7" fillId="0" borderId="1" xfId="0" quotePrefix="1" applyNumberFormat="1" applyFont="1" applyFill="1" applyBorder="1" applyAlignment="1">
      <alignment horizontal="center" vertical="center" textRotation="90"/>
    </xf>
    <xf numFmtId="49" fontId="7" fillId="0" borderId="1" xfId="0" applyNumberFormat="1" applyFont="1" applyFill="1" applyBorder="1" applyAlignment="1">
      <alignment horizontal="center" vertical="center" textRotation="90"/>
    </xf>
    <xf numFmtId="0" fontId="7" fillId="0" borderId="6" xfId="0" applyFont="1" applyFill="1" applyBorder="1" applyAlignment="1">
      <alignment horizontal="center" vertical="center" textRotation="90"/>
    </xf>
    <xf numFmtId="165" fontId="4" fillId="0" borderId="20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vertical="top"/>
    </xf>
    <xf numFmtId="0" fontId="5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49" fontId="7" fillId="0" borderId="13" xfId="0" applyNumberFormat="1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center" wrapText="1"/>
    </xf>
    <xf numFmtId="49" fontId="7" fillId="0" borderId="15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quotePrefix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textRotation="90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6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quotePrefix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textRotation="90" wrapText="1"/>
    </xf>
    <xf numFmtId="0" fontId="7" fillId="0" borderId="16" xfId="0" applyFont="1" applyFill="1" applyBorder="1" applyAlignment="1">
      <alignment horizontal="center" vertical="center" textRotation="90" wrapText="1"/>
    </xf>
    <xf numFmtId="0" fontId="7" fillId="0" borderId="5" xfId="0" applyFont="1" applyFill="1" applyBorder="1" applyAlignment="1">
      <alignment horizontal="center" vertical="center" textRotation="90" wrapText="1"/>
    </xf>
  </cellXfs>
  <cellStyles count="4">
    <cellStyle name="Обычный" xfId="0" builtinId="0"/>
    <cellStyle name="Обычный 2 2" xfId="2"/>
    <cellStyle name="Обычный_Лист1" xfId="3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ntry="1"/>
  <dimension ref="A1:T891"/>
  <sheetViews>
    <sheetView showZeros="0" tabSelected="1" topLeftCell="A7" zoomScaleSheetLayoutView="85" workbookViewId="0">
      <pane xSplit="10" ySplit="3" topLeftCell="R85" activePane="bottomRight" state="frozen"/>
      <selection activeCell="A7" sqref="A7"/>
      <selection pane="topRight" activeCell="K7" sqref="K7"/>
      <selection pane="bottomLeft" activeCell="A10" sqref="A10"/>
      <selection pane="bottomRight" activeCell="I164" sqref="I164"/>
    </sheetView>
  </sheetViews>
  <sheetFormatPr defaultRowHeight="31.5" customHeight="1"/>
  <cols>
    <col min="1" max="1" width="5.28515625" style="10" customWidth="1"/>
    <col min="2" max="2" width="5" style="5" customWidth="1"/>
    <col min="3" max="3" width="3.42578125" style="5" customWidth="1"/>
    <col min="4" max="4" width="2.85546875" style="5" customWidth="1"/>
    <col min="5" max="5" width="2.42578125" style="5" customWidth="1"/>
    <col min="6" max="6" width="3.85546875" style="5" customWidth="1"/>
    <col min="7" max="7" width="3.140625" style="5" customWidth="1"/>
    <col min="8" max="8" width="5" style="5" customWidth="1"/>
    <col min="9" max="9" width="5.5703125" style="5" customWidth="1"/>
    <col min="10" max="10" width="39.140625" style="6" customWidth="1"/>
    <col min="11" max="11" width="20.85546875" style="6" customWidth="1"/>
    <col min="12" max="12" width="7.5703125" style="6" customWidth="1"/>
    <col min="13" max="14" width="7.42578125" style="6" customWidth="1"/>
    <col min="15" max="15" width="7.28515625" style="6" customWidth="1"/>
    <col min="16" max="16" width="14.42578125" style="7" customWidth="1"/>
    <col min="17" max="17" width="17.85546875" style="7" customWidth="1"/>
    <col min="18" max="18" width="19.140625" style="26" customWidth="1"/>
    <col min="19" max="19" width="15.140625" style="7" customWidth="1"/>
    <col min="20" max="20" width="16.28515625" style="7" customWidth="1"/>
    <col min="21" max="16384" width="9.140625" style="6"/>
  </cols>
  <sheetData>
    <row r="1" spans="1:20" ht="31.5" customHeight="1">
      <c r="I1" s="16"/>
      <c r="J1" s="85" t="s">
        <v>150</v>
      </c>
      <c r="K1" s="85"/>
      <c r="L1" s="85"/>
      <c r="M1" s="85"/>
      <c r="N1" s="85"/>
      <c r="O1" s="85"/>
      <c r="P1" s="86"/>
      <c r="Q1" s="86"/>
      <c r="R1" s="86"/>
    </row>
    <row r="2" spans="1:20" ht="31.5" customHeight="1">
      <c r="I2" s="16"/>
      <c r="J2" s="34"/>
      <c r="K2" s="34"/>
      <c r="L2" s="34"/>
      <c r="M2" s="34"/>
      <c r="N2" s="34"/>
      <c r="O2" s="34"/>
      <c r="P2" s="17"/>
      <c r="Q2" s="17"/>
      <c r="R2" s="26" t="s">
        <v>35</v>
      </c>
    </row>
    <row r="4" spans="1:20" ht="31.5" customHeight="1">
      <c r="A4" s="103" t="s">
        <v>174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</row>
    <row r="5" spans="1:20" ht="31.5" customHeight="1">
      <c r="J5" s="10"/>
      <c r="K5" s="10"/>
      <c r="L5" s="10"/>
      <c r="M5" s="10"/>
      <c r="N5" s="10"/>
      <c r="O5" s="10"/>
      <c r="P5" s="4"/>
      <c r="Q5" s="4"/>
      <c r="R5" s="4" t="s">
        <v>46</v>
      </c>
    </row>
    <row r="6" spans="1:20" ht="31.5" customHeight="1">
      <c r="A6" s="106" t="s">
        <v>40</v>
      </c>
      <c r="B6" s="87" t="s">
        <v>157</v>
      </c>
      <c r="C6" s="88"/>
      <c r="D6" s="88"/>
      <c r="E6" s="88"/>
      <c r="F6" s="88"/>
      <c r="G6" s="88"/>
      <c r="H6" s="88"/>
      <c r="I6" s="89"/>
      <c r="J6" s="100" t="s">
        <v>167</v>
      </c>
      <c r="K6" s="90" t="s">
        <v>151</v>
      </c>
      <c r="L6" s="92" t="s">
        <v>152</v>
      </c>
      <c r="M6" s="93"/>
      <c r="N6" s="93"/>
      <c r="O6" s="94"/>
      <c r="P6" s="104" t="s">
        <v>220</v>
      </c>
      <c r="Q6" s="90" t="s">
        <v>168</v>
      </c>
      <c r="R6" s="90" t="s">
        <v>169</v>
      </c>
      <c r="S6" s="91"/>
      <c r="T6" s="91"/>
    </row>
    <row r="7" spans="1:20" s="10" customFormat="1" ht="31.5" customHeight="1">
      <c r="A7" s="107"/>
      <c r="B7" s="98" t="s">
        <v>158</v>
      </c>
      <c r="C7" s="99" t="s">
        <v>159</v>
      </c>
      <c r="D7" s="99"/>
      <c r="E7" s="99"/>
      <c r="F7" s="99"/>
      <c r="G7" s="99"/>
      <c r="H7" s="99" t="s">
        <v>160</v>
      </c>
      <c r="I7" s="99"/>
      <c r="J7" s="101"/>
      <c r="K7" s="90"/>
      <c r="L7" s="95"/>
      <c r="M7" s="96"/>
      <c r="N7" s="96"/>
      <c r="O7" s="97"/>
      <c r="P7" s="104"/>
      <c r="Q7" s="90"/>
      <c r="R7" s="90" t="s">
        <v>154</v>
      </c>
      <c r="S7" s="90" t="s">
        <v>155</v>
      </c>
      <c r="T7" s="90" t="s">
        <v>156</v>
      </c>
    </row>
    <row r="8" spans="1:20" s="10" customFormat="1" ht="161.25">
      <c r="A8" s="108"/>
      <c r="B8" s="98"/>
      <c r="C8" s="80" t="s">
        <v>161</v>
      </c>
      <c r="D8" s="80" t="s">
        <v>162</v>
      </c>
      <c r="E8" s="80" t="s">
        <v>163</v>
      </c>
      <c r="F8" s="80" t="s">
        <v>164</v>
      </c>
      <c r="G8" s="81" t="s">
        <v>165</v>
      </c>
      <c r="H8" s="81" t="s">
        <v>166</v>
      </c>
      <c r="I8" s="81" t="s">
        <v>144</v>
      </c>
      <c r="J8" s="102"/>
      <c r="K8" s="91"/>
      <c r="L8" s="82" t="s">
        <v>153</v>
      </c>
      <c r="M8" s="82" t="s">
        <v>154</v>
      </c>
      <c r="N8" s="82" t="s">
        <v>155</v>
      </c>
      <c r="O8" s="82" t="s">
        <v>156</v>
      </c>
      <c r="P8" s="105"/>
      <c r="Q8" s="91"/>
      <c r="R8" s="90"/>
      <c r="S8" s="90"/>
      <c r="T8" s="90"/>
    </row>
    <row r="9" spans="1:20" s="10" customFormat="1" ht="31.5" customHeight="1">
      <c r="A9" s="49"/>
      <c r="B9" s="48" t="s">
        <v>7</v>
      </c>
      <c r="C9" s="48" t="s">
        <v>33</v>
      </c>
      <c r="D9" s="48" t="s">
        <v>34</v>
      </c>
      <c r="E9" s="48" t="s">
        <v>41</v>
      </c>
      <c r="F9" s="48" t="s">
        <v>42</v>
      </c>
      <c r="G9" s="48" t="s">
        <v>43</v>
      </c>
      <c r="H9" s="48" t="s">
        <v>44</v>
      </c>
      <c r="I9" s="48" t="s">
        <v>45</v>
      </c>
      <c r="J9" s="50">
        <v>9</v>
      </c>
      <c r="K9" s="47">
        <v>10</v>
      </c>
      <c r="L9" s="47">
        <v>11</v>
      </c>
      <c r="M9" s="47">
        <v>12</v>
      </c>
      <c r="N9" s="47">
        <v>13</v>
      </c>
      <c r="O9" s="47">
        <v>14</v>
      </c>
      <c r="P9" s="47">
        <v>16</v>
      </c>
      <c r="Q9" s="47">
        <v>17</v>
      </c>
      <c r="R9" s="47">
        <v>18</v>
      </c>
      <c r="S9" s="47">
        <v>19</v>
      </c>
      <c r="T9" s="47">
        <v>20</v>
      </c>
    </row>
    <row r="10" spans="1:20" s="11" customFormat="1" ht="31.5" customHeight="1">
      <c r="A10" s="45">
        <v>1</v>
      </c>
      <c r="B10" s="12" t="s">
        <v>38</v>
      </c>
      <c r="C10" s="12" t="s">
        <v>7</v>
      </c>
      <c r="D10" s="12" t="s">
        <v>11</v>
      </c>
      <c r="E10" s="12" t="s">
        <v>11</v>
      </c>
      <c r="F10" s="12" t="s">
        <v>38</v>
      </c>
      <c r="G10" s="12" t="s">
        <v>11</v>
      </c>
      <c r="H10" s="12" t="s">
        <v>12</v>
      </c>
      <c r="I10" s="12" t="s">
        <v>38</v>
      </c>
      <c r="J10" s="43" t="s">
        <v>8</v>
      </c>
      <c r="K10" s="43"/>
      <c r="L10" s="43"/>
      <c r="M10" s="43"/>
      <c r="N10" s="43"/>
      <c r="O10" s="43"/>
      <c r="P10" s="20">
        <f>SUM(P11+P25+P31+P37+P43+P54+P59+P67+P72+P20+P40+P99)</f>
        <v>206157.59300000002</v>
      </c>
      <c r="Q10" s="20">
        <f>SUM(Q11+Q25+Q31+Q37+Q43+Q54+Q59+Q67+Q72+Q20+Q40+Q99)</f>
        <v>311505.00299999997</v>
      </c>
      <c r="R10" s="20">
        <f>SUM(R11+R25+R31+R37+R43+R54+R59+R67+R72+R20+R40+R99)</f>
        <v>330837.3</v>
      </c>
      <c r="S10" s="20">
        <f>SUM(S11+S25+S31+S37+S43+S54+S59+S67+S72+S20+S40+S99)</f>
        <v>335207.27</v>
      </c>
      <c r="T10" s="20">
        <f>SUM(T11+T25+T31+T37+T43+T54+T59+T67+T72+T20+T40+T99)</f>
        <v>346600.87</v>
      </c>
    </row>
    <row r="11" spans="1:20" s="1" customFormat="1" ht="31.5" customHeight="1">
      <c r="A11" s="46">
        <f>SUM(A10+1)</f>
        <v>2</v>
      </c>
      <c r="B11" s="13" t="s">
        <v>39</v>
      </c>
      <c r="C11" s="13" t="s">
        <v>7</v>
      </c>
      <c r="D11" s="13" t="s">
        <v>13</v>
      </c>
      <c r="E11" s="13" t="s">
        <v>11</v>
      </c>
      <c r="F11" s="13" t="s">
        <v>38</v>
      </c>
      <c r="G11" s="13" t="s">
        <v>11</v>
      </c>
      <c r="H11" s="13" t="s">
        <v>12</v>
      </c>
      <c r="I11" s="13" t="s">
        <v>38</v>
      </c>
      <c r="J11" s="3" t="s">
        <v>64</v>
      </c>
      <c r="K11" s="39" t="s">
        <v>170</v>
      </c>
      <c r="L11" s="3"/>
      <c r="M11" s="3"/>
      <c r="N11" s="3"/>
      <c r="O11" s="3"/>
      <c r="P11" s="24">
        <f>SUM(P12+P15)</f>
        <v>112852.8</v>
      </c>
      <c r="Q11" s="24">
        <f t="shared" ref="Q11" si="0">SUM(Q12+Q15)</f>
        <v>169645.97</v>
      </c>
      <c r="R11" s="24">
        <f>SUM(R12+R15)</f>
        <v>184069.18</v>
      </c>
      <c r="S11" s="24">
        <f t="shared" ref="S11:T11" si="1">SUM(S12+S15)</f>
        <v>187305.05000000002</v>
      </c>
      <c r="T11" s="29">
        <f t="shared" si="1"/>
        <v>196732.28</v>
      </c>
    </row>
    <row r="12" spans="1:20" s="1" customFormat="1" ht="31.5" customHeight="1">
      <c r="A12" s="46">
        <f t="shared" ref="A12:A75" si="2">SUM(A11+1)</f>
        <v>3</v>
      </c>
      <c r="B12" s="13" t="s">
        <v>39</v>
      </c>
      <c r="C12" s="13" t="s">
        <v>7</v>
      </c>
      <c r="D12" s="13" t="s">
        <v>13</v>
      </c>
      <c r="E12" s="13" t="s">
        <v>13</v>
      </c>
      <c r="F12" s="13" t="s">
        <v>38</v>
      </c>
      <c r="G12" s="13" t="s">
        <v>11</v>
      </c>
      <c r="H12" s="13" t="s">
        <v>12</v>
      </c>
      <c r="I12" s="13" t="s">
        <v>15</v>
      </c>
      <c r="J12" s="3" t="s">
        <v>63</v>
      </c>
      <c r="K12" s="39" t="s">
        <v>170</v>
      </c>
      <c r="L12" s="3"/>
      <c r="M12" s="3"/>
      <c r="N12" s="3"/>
      <c r="O12" s="3"/>
      <c r="P12" s="24">
        <f>SUM(P13)</f>
        <v>3072.6</v>
      </c>
      <c r="Q12" s="24">
        <f t="shared" ref="Q12:T13" si="3">SUM(Q13)</f>
        <v>4634.97</v>
      </c>
      <c r="R12" s="24">
        <f>SUM(R13)</f>
        <v>5864.68</v>
      </c>
      <c r="S12" s="24">
        <f t="shared" si="3"/>
        <v>5986.85</v>
      </c>
      <c r="T12" s="29">
        <f t="shared" si="3"/>
        <v>6159.38</v>
      </c>
    </row>
    <row r="13" spans="1:20" s="1" customFormat="1" ht="31.5" customHeight="1">
      <c r="A13" s="46">
        <f t="shared" si="2"/>
        <v>4</v>
      </c>
      <c r="B13" s="13" t="s">
        <v>39</v>
      </c>
      <c r="C13" s="13" t="s">
        <v>7</v>
      </c>
      <c r="D13" s="13" t="s">
        <v>13</v>
      </c>
      <c r="E13" s="13" t="s">
        <v>13</v>
      </c>
      <c r="F13" s="13" t="s">
        <v>14</v>
      </c>
      <c r="G13" s="13" t="s">
        <v>11</v>
      </c>
      <c r="H13" s="13" t="s">
        <v>12</v>
      </c>
      <c r="I13" s="13" t="s">
        <v>15</v>
      </c>
      <c r="J13" s="3" t="s">
        <v>9</v>
      </c>
      <c r="K13" s="39" t="s">
        <v>170</v>
      </c>
      <c r="L13" s="51">
        <v>5</v>
      </c>
      <c r="M13" s="51">
        <v>5</v>
      </c>
      <c r="N13" s="51">
        <v>5</v>
      </c>
      <c r="O13" s="51">
        <v>5</v>
      </c>
      <c r="P13" s="21">
        <f>SUM(P14)</f>
        <v>3072.6</v>
      </c>
      <c r="Q13" s="21">
        <f t="shared" si="3"/>
        <v>4634.97</v>
      </c>
      <c r="R13" s="21">
        <f>SUM(R14)</f>
        <v>5864.68</v>
      </c>
      <c r="S13" s="21">
        <f t="shared" si="3"/>
        <v>5986.85</v>
      </c>
      <c r="T13" s="30">
        <f t="shared" si="3"/>
        <v>6159.38</v>
      </c>
    </row>
    <row r="14" spans="1:20" s="1" customFormat="1" ht="31.5" customHeight="1">
      <c r="A14" s="46">
        <f t="shared" si="2"/>
        <v>5</v>
      </c>
      <c r="B14" s="13" t="s">
        <v>39</v>
      </c>
      <c r="C14" s="13" t="s">
        <v>7</v>
      </c>
      <c r="D14" s="13" t="s">
        <v>13</v>
      </c>
      <c r="E14" s="13" t="s">
        <v>13</v>
      </c>
      <c r="F14" s="13" t="s">
        <v>16</v>
      </c>
      <c r="G14" s="13" t="s">
        <v>17</v>
      </c>
      <c r="H14" s="13" t="s">
        <v>12</v>
      </c>
      <c r="I14" s="13" t="s">
        <v>15</v>
      </c>
      <c r="J14" s="3" t="s">
        <v>91</v>
      </c>
      <c r="K14" s="39" t="s">
        <v>170</v>
      </c>
      <c r="L14" s="51">
        <v>5</v>
      </c>
      <c r="M14" s="51">
        <v>5</v>
      </c>
      <c r="N14" s="51">
        <v>5</v>
      </c>
      <c r="O14" s="51">
        <v>5</v>
      </c>
      <c r="P14" s="21">
        <v>3072.6</v>
      </c>
      <c r="Q14" s="21">
        <v>4634.97</v>
      </c>
      <c r="R14" s="21">
        <v>5864.68</v>
      </c>
      <c r="S14" s="21">
        <v>5986.85</v>
      </c>
      <c r="T14" s="31">
        <v>6159.38</v>
      </c>
    </row>
    <row r="15" spans="1:20" s="1" customFormat="1" ht="31.5" customHeight="1">
      <c r="A15" s="46">
        <f t="shared" si="2"/>
        <v>6</v>
      </c>
      <c r="B15" s="13" t="s">
        <v>39</v>
      </c>
      <c r="C15" s="13" t="s">
        <v>7</v>
      </c>
      <c r="D15" s="13" t="s">
        <v>13</v>
      </c>
      <c r="E15" s="13" t="s">
        <v>17</v>
      </c>
      <c r="F15" s="13" t="s">
        <v>38</v>
      </c>
      <c r="G15" s="13" t="s">
        <v>13</v>
      </c>
      <c r="H15" s="13" t="s">
        <v>12</v>
      </c>
      <c r="I15" s="13" t="s">
        <v>15</v>
      </c>
      <c r="J15" s="3" t="s">
        <v>10</v>
      </c>
      <c r="K15" s="39" t="s">
        <v>170</v>
      </c>
      <c r="L15" s="3"/>
      <c r="M15" s="3"/>
      <c r="N15" s="3"/>
      <c r="O15" s="3"/>
      <c r="P15" s="20">
        <f>SUM(P16:P19)</f>
        <v>109780.2</v>
      </c>
      <c r="Q15" s="20">
        <f t="shared" ref="Q15" si="4">SUM(Q16:Q19)</f>
        <v>165011</v>
      </c>
      <c r="R15" s="20">
        <f>SUM(R16:R19)</f>
        <v>178204.5</v>
      </c>
      <c r="S15" s="20">
        <f t="shared" ref="S15:T15" si="5">SUM(S16:S19)</f>
        <v>181318.2</v>
      </c>
      <c r="T15" s="28">
        <f t="shared" si="5"/>
        <v>190572.9</v>
      </c>
    </row>
    <row r="16" spans="1:20" s="1" customFormat="1" ht="31.5" customHeight="1">
      <c r="A16" s="46">
        <f t="shared" si="2"/>
        <v>7</v>
      </c>
      <c r="B16" s="13" t="s">
        <v>39</v>
      </c>
      <c r="C16" s="13" t="s">
        <v>7</v>
      </c>
      <c r="D16" s="13" t="s">
        <v>13</v>
      </c>
      <c r="E16" s="13" t="s">
        <v>17</v>
      </c>
      <c r="F16" s="13" t="s">
        <v>14</v>
      </c>
      <c r="G16" s="13" t="s">
        <v>13</v>
      </c>
      <c r="H16" s="13" t="s">
        <v>12</v>
      </c>
      <c r="I16" s="13" t="s">
        <v>15</v>
      </c>
      <c r="J16" s="3" t="s">
        <v>109</v>
      </c>
      <c r="K16" s="39" t="s">
        <v>170</v>
      </c>
      <c r="L16" s="51">
        <v>30</v>
      </c>
      <c r="M16" s="51">
        <v>30</v>
      </c>
      <c r="N16" s="51">
        <v>30</v>
      </c>
      <c r="O16" s="51">
        <v>30</v>
      </c>
      <c r="P16" s="19">
        <v>107848.2</v>
      </c>
      <c r="Q16" s="19">
        <v>162461</v>
      </c>
      <c r="R16" s="19">
        <v>175513.5</v>
      </c>
      <c r="S16" s="19">
        <v>178500.2</v>
      </c>
      <c r="T16" s="33">
        <v>187632.9</v>
      </c>
    </row>
    <row r="17" spans="1:20" s="1" customFormat="1" ht="31.5" customHeight="1">
      <c r="A17" s="46">
        <f t="shared" si="2"/>
        <v>8</v>
      </c>
      <c r="B17" s="14" t="s">
        <v>39</v>
      </c>
      <c r="C17" s="14" t="s">
        <v>7</v>
      </c>
      <c r="D17" s="14" t="s">
        <v>13</v>
      </c>
      <c r="E17" s="14" t="s">
        <v>17</v>
      </c>
      <c r="F17" s="14" t="s">
        <v>18</v>
      </c>
      <c r="G17" s="14" t="s">
        <v>13</v>
      </c>
      <c r="H17" s="14" t="s">
        <v>12</v>
      </c>
      <c r="I17" s="14" t="s">
        <v>15</v>
      </c>
      <c r="J17" s="3" t="s">
        <v>110</v>
      </c>
      <c r="K17" s="39" t="s">
        <v>170</v>
      </c>
      <c r="L17" s="51">
        <v>30</v>
      </c>
      <c r="M17" s="51">
        <v>30</v>
      </c>
      <c r="N17" s="51">
        <v>30</v>
      </c>
      <c r="O17" s="51">
        <v>30</v>
      </c>
      <c r="P17" s="19">
        <v>813.8</v>
      </c>
      <c r="Q17" s="19">
        <v>1020</v>
      </c>
      <c r="R17" s="19">
        <v>1075</v>
      </c>
      <c r="S17" s="19">
        <v>1125</v>
      </c>
      <c r="T17" s="31">
        <v>1173</v>
      </c>
    </row>
    <row r="18" spans="1:20" s="1" customFormat="1" ht="54" customHeight="1">
      <c r="A18" s="46">
        <f t="shared" si="2"/>
        <v>9</v>
      </c>
      <c r="B18" s="14" t="s">
        <v>39</v>
      </c>
      <c r="C18" s="14" t="s">
        <v>7</v>
      </c>
      <c r="D18" s="14" t="s">
        <v>13</v>
      </c>
      <c r="E18" s="14" t="s">
        <v>17</v>
      </c>
      <c r="F18" s="14" t="s">
        <v>19</v>
      </c>
      <c r="G18" s="14" t="s">
        <v>13</v>
      </c>
      <c r="H18" s="14" t="s">
        <v>12</v>
      </c>
      <c r="I18" s="14" t="s">
        <v>15</v>
      </c>
      <c r="J18" s="3" t="s">
        <v>111</v>
      </c>
      <c r="K18" s="39" t="s">
        <v>170</v>
      </c>
      <c r="L18" s="51">
        <v>30</v>
      </c>
      <c r="M18" s="51">
        <v>30</v>
      </c>
      <c r="N18" s="51">
        <v>30</v>
      </c>
      <c r="O18" s="51">
        <v>30</v>
      </c>
      <c r="P18" s="19">
        <v>856.8</v>
      </c>
      <c r="Q18" s="19">
        <v>1230</v>
      </c>
      <c r="R18" s="19">
        <v>1295</v>
      </c>
      <c r="S18" s="19">
        <v>1355</v>
      </c>
      <c r="T18" s="31">
        <v>1413</v>
      </c>
    </row>
    <row r="19" spans="1:20" s="1" customFormat="1" ht="31.5" customHeight="1">
      <c r="A19" s="46">
        <f t="shared" si="2"/>
        <v>10</v>
      </c>
      <c r="B19" s="14" t="s">
        <v>39</v>
      </c>
      <c r="C19" s="14" t="s">
        <v>7</v>
      </c>
      <c r="D19" s="14" t="s">
        <v>13</v>
      </c>
      <c r="E19" s="14" t="s">
        <v>17</v>
      </c>
      <c r="F19" s="14" t="s">
        <v>20</v>
      </c>
      <c r="G19" s="14" t="s">
        <v>13</v>
      </c>
      <c r="H19" s="14" t="s">
        <v>12</v>
      </c>
      <c r="I19" s="14" t="s">
        <v>15</v>
      </c>
      <c r="J19" s="22" t="s">
        <v>141</v>
      </c>
      <c r="K19" s="39" t="s">
        <v>170</v>
      </c>
      <c r="L19" s="51">
        <v>15</v>
      </c>
      <c r="M19" s="51">
        <v>15</v>
      </c>
      <c r="N19" s="51">
        <v>15</v>
      </c>
      <c r="O19" s="51">
        <v>15</v>
      </c>
      <c r="P19" s="19">
        <v>261.39999999999998</v>
      </c>
      <c r="Q19" s="19">
        <v>300</v>
      </c>
      <c r="R19" s="19">
        <v>321</v>
      </c>
      <c r="S19" s="19">
        <v>338</v>
      </c>
      <c r="T19" s="31">
        <v>354</v>
      </c>
    </row>
    <row r="20" spans="1:20" s="1" customFormat="1" ht="45" customHeight="1">
      <c r="A20" s="46">
        <f t="shared" si="2"/>
        <v>11</v>
      </c>
      <c r="B20" s="13" t="s">
        <v>131</v>
      </c>
      <c r="C20" s="13" t="s">
        <v>7</v>
      </c>
      <c r="D20" s="13" t="s">
        <v>24</v>
      </c>
      <c r="E20" s="13" t="s">
        <v>11</v>
      </c>
      <c r="F20" s="13" t="s">
        <v>38</v>
      </c>
      <c r="G20" s="13" t="s">
        <v>11</v>
      </c>
      <c r="H20" s="13" t="s">
        <v>12</v>
      </c>
      <c r="I20" s="13" t="s">
        <v>38</v>
      </c>
      <c r="J20" s="22" t="s">
        <v>121</v>
      </c>
      <c r="K20" s="39" t="s">
        <v>171</v>
      </c>
      <c r="L20" s="22"/>
      <c r="M20" s="22"/>
      <c r="N20" s="22"/>
      <c r="O20" s="22"/>
      <c r="P20" s="19">
        <f>SUM(P21:P24)</f>
        <v>17737.43</v>
      </c>
      <c r="Q20" s="19">
        <f t="shared" ref="Q20" si="6">SUM(Q21:Q24)</f>
        <v>22992.1</v>
      </c>
      <c r="R20" s="19">
        <f>SUM(R21:R24)</f>
        <v>19380.599999999999</v>
      </c>
      <c r="S20" s="19">
        <f t="shared" ref="S20:T20" si="7">SUM(S21:S24)</f>
        <v>19380.599999999999</v>
      </c>
      <c r="T20" s="32">
        <f t="shared" si="7"/>
        <v>19380.599999999999</v>
      </c>
    </row>
    <row r="21" spans="1:20" s="1" customFormat="1" ht="43.5" customHeight="1">
      <c r="A21" s="46">
        <f t="shared" si="2"/>
        <v>12</v>
      </c>
      <c r="B21" s="13" t="s">
        <v>131</v>
      </c>
      <c r="C21" s="13" t="s">
        <v>7</v>
      </c>
      <c r="D21" s="13" t="s">
        <v>24</v>
      </c>
      <c r="E21" s="13" t="s">
        <v>17</v>
      </c>
      <c r="F21" s="13" t="s">
        <v>123</v>
      </c>
      <c r="G21" s="13" t="s">
        <v>13</v>
      </c>
      <c r="H21" s="13" t="s">
        <v>12</v>
      </c>
      <c r="I21" s="13" t="s">
        <v>15</v>
      </c>
      <c r="J21" s="22" t="s">
        <v>124</v>
      </c>
      <c r="K21" s="39" t="s">
        <v>171</v>
      </c>
      <c r="L21" s="52">
        <v>2.4257</v>
      </c>
      <c r="M21" s="52">
        <v>2.4315000000000002</v>
      </c>
      <c r="N21" s="52">
        <v>2.4315000000000002</v>
      </c>
      <c r="O21" s="52">
        <v>2.4315000000000002</v>
      </c>
      <c r="P21" s="19">
        <v>5961.7</v>
      </c>
      <c r="Q21" s="19">
        <v>7338.1</v>
      </c>
      <c r="R21" s="19">
        <v>7734.5</v>
      </c>
      <c r="S21" s="19">
        <v>7734.5</v>
      </c>
      <c r="T21" s="19">
        <v>7734.5</v>
      </c>
    </row>
    <row r="22" spans="1:20" s="1" customFormat="1" ht="73.5" customHeight="1">
      <c r="A22" s="46">
        <f t="shared" si="2"/>
        <v>13</v>
      </c>
      <c r="B22" s="13" t="s">
        <v>131</v>
      </c>
      <c r="C22" s="13" t="s">
        <v>7</v>
      </c>
      <c r="D22" s="13" t="s">
        <v>24</v>
      </c>
      <c r="E22" s="13" t="s">
        <v>17</v>
      </c>
      <c r="F22" s="13" t="s">
        <v>125</v>
      </c>
      <c r="G22" s="13" t="s">
        <v>13</v>
      </c>
      <c r="H22" s="13" t="s">
        <v>12</v>
      </c>
      <c r="I22" s="13" t="s">
        <v>15</v>
      </c>
      <c r="J22" s="36" t="s">
        <v>126</v>
      </c>
      <c r="K22" s="39" t="s">
        <v>171</v>
      </c>
      <c r="L22" s="52">
        <v>2.4257</v>
      </c>
      <c r="M22" s="52">
        <v>2.4315000000000002</v>
      </c>
      <c r="N22" s="52">
        <v>2.4315000000000002</v>
      </c>
      <c r="O22" s="52">
        <v>2.4315000000000002</v>
      </c>
      <c r="P22" s="19">
        <v>95.02</v>
      </c>
      <c r="Q22" s="19">
        <v>154.19999999999999</v>
      </c>
      <c r="R22" s="19">
        <v>106.1</v>
      </c>
      <c r="S22" s="19">
        <v>106.1</v>
      </c>
      <c r="T22" s="19">
        <v>106.1</v>
      </c>
    </row>
    <row r="23" spans="1:20" s="1" customFormat="1" ht="44.25" customHeight="1">
      <c r="A23" s="46">
        <f t="shared" si="2"/>
        <v>14</v>
      </c>
      <c r="B23" s="13" t="s">
        <v>131</v>
      </c>
      <c r="C23" s="13" t="s">
        <v>7</v>
      </c>
      <c r="D23" s="13" t="s">
        <v>24</v>
      </c>
      <c r="E23" s="13" t="s">
        <v>17</v>
      </c>
      <c r="F23" s="13" t="s">
        <v>127</v>
      </c>
      <c r="G23" s="13" t="s">
        <v>13</v>
      </c>
      <c r="H23" s="13" t="s">
        <v>12</v>
      </c>
      <c r="I23" s="13" t="s">
        <v>15</v>
      </c>
      <c r="J23" s="22" t="s">
        <v>128</v>
      </c>
      <c r="K23" s="39" t="s">
        <v>171</v>
      </c>
      <c r="L23" s="52">
        <v>2.4257</v>
      </c>
      <c r="M23" s="52">
        <v>2.4315000000000002</v>
      </c>
      <c r="N23" s="52">
        <v>2.4315000000000002</v>
      </c>
      <c r="O23" s="52">
        <v>2.4315000000000002</v>
      </c>
      <c r="P23" s="19">
        <v>12503.92</v>
      </c>
      <c r="Q23" s="19">
        <v>16991</v>
      </c>
      <c r="R23" s="19">
        <v>13196.5</v>
      </c>
      <c r="S23" s="19">
        <v>13196.5</v>
      </c>
      <c r="T23" s="19">
        <v>13196.5</v>
      </c>
    </row>
    <row r="24" spans="1:20" s="1" customFormat="1" ht="31.5" customHeight="1">
      <c r="A24" s="46">
        <f t="shared" si="2"/>
        <v>15</v>
      </c>
      <c r="B24" s="13" t="s">
        <v>131</v>
      </c>
      <c r="C24" s="13" t="s">
        <v>7</v>
      </c>
      <c r="D24" s="13" t="s">
        <v>24</v>
      </c>
      <c r="E24" s="13" t="s">
        <v>17</v>
      </c>
      <c r="F24" s="13" t="s">
        <v>129</v>
      </c>
      <c r="G24" s="13" t="s">
        <v>13</v>
      </c>
      <c r="H24" s="13" t="s">
        <v>12</v>
      </c>
      <c r="I24" s="13" t="s">
        <v>15</v>
      </c>
      <c r="J24" s="18" t="s">
        <v>130</v>
      </c>
      <c r="K24" s="39" t="s">
        <v>171</v>
      </c>
      <c r="L24" s="52">
        <v>2.4257</v>
      </c>
      <c r="M24" s="52">
        <v>2.4315000000000002</v>
      </c>
      <c r="N24" s="52">
        <v>2.4315000000000002</v>
      </c>
      <c r="O24" s="52">
        <v>2.4315000000000002</v>
      </c>
      <c r="P24" s="19">
        <v>-823.21</v>
      </c>
      <c r="Q24" s="19">
        <v>-1491.2</v>
      </c>
      <c r="R24" s="19">
        <v>-1656.5</v>
      </c>
      <c r="S24" s="19">
        <v>-1656.5</v>
      </c>
      <c r="T24" s="19">
        <v>-1656.5</v>
      </c>
    </row>
    <row r="25" spans="1:20" s="1" customFormat="1" ht="31.5" customHeight="1">
      <c r="A25" s="46">
        <f t="shared" si="2"/>
        <v>16</v>
      </c>
      <c r="B25" s="13" t="s">
        <v>39</v>
      </c>
      <c r="C25" s="13" t="s">
        <v>7</v>
      </c>
      <c r="D25" s="13" t="s">
        <v>28</v>
      </c>
      <c r="E25" s="13" t="s">
        <v>11</v>
      </c>
      <c r="F25" s="13" t="s">
        <v>38</v>
      </c>
      <c r="G25" s="13" t="s">
        <v>11</v>
      </c>
      <c r="H25" s="13" t="s">
        <v>12</v>
      </c>
      <c r="I25" s="13" t="s">
        <v>38</v>
      </c>
      <c r="J25" s="3" t="s">
        <v>36</v>
      </c>
      <c r="K25" s="39" t="s">
        <v>170</v>
      </c>
      <c r="L25" s="3"/>
      <c r="M25" s="3"/>
      <c r="N25" s="3"/>
      <c r="O25" s="3"/>
      <c r="P25" s="20">
        <f>SUM(P30+P29+P26)</f>
        <v>12728.93</v>
      </c>
      <c r="Q25" s="20">
        <f t="shared" ref="Q25" si="8">SUM(Q30+Q29+Q26)</f>
        <v>17894.3</v>
      </c>
      <c r="R25" s="20">
        <f>SUM(R30+R29+R26)</f>
        <v>19236</v>
      </c>
      <c r="S25" s="20">
        <f t="shared" ref="S25:T25" si="9">SUM(S30+S29+S26)</f>
        <v>19544</v>
      </c>
      <c r="T25" s="28">
        <f t="shared" si="9"/>
        <v>20378.37</v>
      </c>
    </row>
    <row r="26" spans="1:20" s="1" customFormat="1" ht="31.5" customHeight="1">
      <c r="A26" s="46">
        <f t="shared" si="2"/>
        <v>17</v>
      </c>
      <c r="B26" s="13" t="s">
        <v>39</v>
      </c>
      <c r="C26" s="13" t="s">
        <v>7</v>
      </c>
      <c r="D26" s="13" t="s">
        <v>28</v>
      </c>
      <c r="E26" s="13" t="s">
        <v>17</v>
      </c>
      <c r="F26" s="13" t="s">
        <v>38</v>
      </c>
      <c r="G26" s="13" t="s">
        <v>17</v>
      </c>
      <c r="H26" s="13" t="s">
        <v>12</v>
      </c>
      <c r="I26" s="13" t="s">
        <v>15</v>
      </c>
      <c r="J26" s="3" t="s">
        <v>47</v>
      </c>
      <c r="K26" s="39" t="s">
        <v>170</v>
      </c>
      <c r="L26" s="53">
        <v>100</v>
      </c>
      <c r="M26" s="53">
        <v>100</v>
      </c>
      <c r="N26" s="53">
        <v>100</v>
      </c>
      <c r="O26" s="53">
        <v>100</v>
      </c>
      <c r="P26" s="19">
        <f>SUM(P27:P28)</f>
        <v>12621.03</v>
      </c>
      <c r="Q26" s="19">
        <f t="shared" ref="Q26" si="10">SUM(Q27:Q28)</f>
        <v>17731</v>
      </c>
      <c r="R26" s="19">
        <f>SUM(R27:R28)</f>
        <v>19061</v>
      </c>
      <c r="S26" s="19">
        <f t="shared" ref="S26:T26" si="11">SUM(S27:S28)</f>
        <v>19358</v>
      </c>
      <c r="T26" s="32">
        <f t="shared" si="11"/>
        <v>20191.37</v>
      </c>
    </row>
    <row r="27" spans="1:20" s="1" customFormat="1" ht="31.5" customHeight="1">
      <c r="A27" s="46">
        <f t="shared" si="2"/>
        <v>18</v>
      </c>
      <c r="B27" s="13" t="s">
        <v>39</v>
      </c>
      <c r="C27" s="13" t="s">
        <v>7</v>
      </c>
      <c r="D27" s="13" t="s">
        <v>28</v>
      </c>
      <c r="E27" s="13" t="s">
        <v>17</v>
      </c>
      <c r="F27" s="13" t="s">
        <v>14</v>
      </c>
      <c r="G27" s="13" t="s">
        <v>17</v>
      </c>
      <c r="H27" s="13" t="s">
        <v>12</v>
      </c>
      <c r="I27" s="13" t="s">
        <v>15</v>
      </c>
      <c r="J27" s="3" t="s">
        <v>47</v>
      </c>
      <c r="K27" s="39" t="s">
        <v>170</v>
      </c>
      <c r="L27" s="53">
        <v>100</v>
      </c>
      <c r="M27" s="53">
        <v>100</v>
      </c>
      <c r="N27" s="53">
        <v>100</v>
      </c>
      <c r="O27" s="53">
        <v>100</v>
      </c>
      <c r="P27" s="19">
        <v>12618.53</v>
      </c>
      <c r="Q27" s="44">
        <v>17728.5</v>
      </c>
      <c r="R27" s="19">
        <v>19061</v>
      </c>
      <c r="S27" s="44">
        <v>19358</v>
      </c>
      <c r="T27" s="38">
        <v>20191.37</v>
      </c>
    </row>
    <row r="28" spans="1:20" s="1" customFormat="1" ht="53.25" customHeight="1">
      <c r="A28" s="46">
        <f t="shared" si="2"/>
        <v>19</v>
      </c>
      <c r="B28" s="13" t="s">
        <v>39</v>
      </c>
      <c r="C28" s="13" t="s">
        <v>7</v>
      </c>
      <c r="D28" s="13" t="s">
        <v>28</v>
      </c>
      <c r="E28" s="13" t="s">
        <v>17</v>
      </c>
      <c r="F28" s="13" t="s">
        <v>18</v>
      </c>
      <c r="G28" s="13" t="s">
        <v>17</v>
      </c>
      <c r="H28" s="13" t="s">
        <v>12</v>
      </c>
      <c r="I28" s="13" t="s">
        <v>15</v>
      </c>
      <c r="J28" s="3" t="s">
        <v>87</v>
      </c>
      <c r="K28" s="39" t="s">
        <v>170</v>
      </c>
      <c r="L28" s="53">
        <v>90</v>
      </c>
      <c r="M28" s="53">
        <v>90</v>
      </c>
      <c r="N28" s="53">
        <v>90</v>
      </c>
      <c r="O28" s="53">
        <v>90</v>
      </c>
      <c r="P28" s="19">
        <v>2.5</v>
      </c>
      <c r="Q28" s="44">
        <v>2.5</v>
      </c>
      <c r="R28" s="19"/>
      <c r="S28" s="44"/>
      <c r="T28" s="33"/>
    </row>
    <row r="29" spans="1:20" s="1" customFormat="1" ht="31.5" customHeight="1">
      <c r="A29" s="46">
        <f t="shared" si="2"/>
        <v>20</v>
      </c>
      <c r="B29" s="13" t="s">
        <v>39</v>
      </c>
      <c r="C29" s="13" t="s">
        <v>7</v>
      </c>
      <c r="D29" s="13" t="s">
        <v>28</v>
      </c>
      <c r="E29" s="13" t="s">
        <v>24</v>
      </c>
      <c r="F29" s="13" t="s">
        <v>14</v>
      </c>
      <c r="G29" s="13" t="s">
        <v>13</v>
      </c>
      <c r="H29" s="13" t="s">
        <v>12</v>
      </c>
      <c r="I29" s="13" t="s">
        <v>15</v>
      </c>
      <c r="J29" s="3" t="s">
        <v>55</v>
      </c>
      <c r="K29" s="39" t="s">
        <v>170</v>
      </c>
      <c r="L29" s="53">
        <v>100</v>
      </c>
      <c r="M29" s="53">
        <v>100</v>
      </c>
      <c r="N29" s="53">
        <v>100</v>
      </c>
      <c r="O29" s="53">
        <v>100</v>
      </c>
      <c r="P29" s="19">
        <v>13.3</v>
      </c>
      <c r="Q29" s="19">
        <v>13.3</v>
      </c>
      <c r="R29" s="19">
        <v>15</v>
      </c>
      <c r="S29" s="19">
        <v>16</v>
      </c>
      <c r="T29" s="31">
        <v>17</v>
      </c>
    </row>
    <row r="30" spans="1:20" s="1" customFormat="1" ht="53.25" customHeight="1">
      <c r="A30" s="46">
        <f t="shared" si="2"/>
        <v>21</v>
      </c>
      <c r="B30" s="13" t="s">
        <v>39</v>
      </c>
      <c r="C30" s="13" t="s">
        <v>7</v>
      </c>
      <c r="D30" s="13" t="s">
        <v>28</v>
      </c>
      <c r="E30" s="13" t="s">
        <v>54</v>
      </c>
      <c r="F30" s="13" t="s">
        <v>14</v>
      </c>
      <c r="G30" s="13" t="s">
        <v>17</v>
      </c>
      <c r="H30" s="13" t="s">
        <v>12</v>
      </c>
      <c r="I30" s="13" t="s">
        <v>15</v>
      </c>
      <c r="J30" s="22" t="s">
        <v>149</v>
      </c>
      <c r="K30" s="39" t="s">
        <v>170</v>
      </c>
      <c r="L30" s="53">
        <v>100</v>
      </c>
      <c r="M30" s="53">
        <v>100</v>
      </c>
      <c r="N30" s="53">
        <v>100</v>
      </c>
      <c r="O30" s="53">
        <v>100</v>
      </c>
      <c r="P30" s="19">
        <v>94.6</v>
      </c>
      <c r="Q30" s="19">
        <v>150</v>
      </c>
      <c r="R30" s="19">
        <v>160</v>
      </c>
      <c r="S30" s="19">
        <v>170</v>
      </c>
      <c r="T30" s="33">
        <v>170</v>
      </c>
    </row>
    <row r="31" spans="1:20" s="1" customFormat="1" ht="31.5" customHeight="1">
      <c r="A31" s="46">
        <f t="shared" si="2"/>
        <v>22</v>
      </c>
      <c r="B31" s="13" t="s">
        <v>39</v>
      </c>
      <c r="C31" s="13" t="s">
        <v>7</v>
      </c>
      <c r="D31" s="13" t="s">
        <v>23</v>
      </c>
      <c r="E31" s="13" t="s">
        <v>11</v>
      </c>
      <c r="F31" s="13" t="s">
        <v>38</v>
      </c>
      <c r="G31" s="13" t="s">
        <v>11</v>
      </c>
      <c r="H31" s="13" t="s">
        <v>12</v>
      </c>
      <c r="I31" s="13" t="s">
        <v>38</v>
      </c>
      <c r="J31" s="3" t="s">
        <v>1</v>
      </c>
      <c r="K31" s="39" t="s">
        <v>170</v>
      </c>
      <c r="L31" s="3"/>
      <c r="M31" s="3"/>
      <c r="N31" s="3"/>
      <c r="O31" s="3"/>
      <c r="P31" s="20">
        <f>SUM(P32+P34)</f>
        <v>20507.689999999999</v>
      </c>
      <c r="Q31" s="20">
        <f t="shared" ref="Q31" si="12">SUM(Q32+Q34)</f>
        <v>38869.300000000003</v>
      </c>
      <c r="R31" s="20">
        <f>SUM(R32+R34)</f>
        <v>45905.1</v>
      </c>
      <c r="S31" s="20">
        <f t="shared" ref="S31:T31" si="13">SUM(S32+S34)</f>
        <v>45917</v>
      </c>
      <c r="T31" s="28">
        <f t="shared" si="13"/>
        <v>46308</v>
      </c>
    </row>
    <row r="32" spans="1:20" s="1" customFormat="1" ht="31.5" customHeight="1">
      <c r="A32" s="46">
        <f t="shared" si="2"/>
        <v>23</v>
      </c>
      <c r="B32" s="13" t="s">
        <v>39</v>
      </c>
      <c r="C32" s="13" t="s">
        <v>7</v>
      </c>
      <c r="D32" s="13" t="s">
        <v>23</v>
      </c>
      <c r="E32" s="13" t="s">
        <v>13</v>
      </c>
      <c r="F32" s="13" t="s">
        <v>38</v>
      </c>
      <c r="G32" s="13" t="s">
        <v>11</v>
      </c>
      <c r="H32" s="13" t="s">
        <v>12</v>
      </c>
      <c r="I32" s="13" t="s">
        <v>15</v>
      </c>
      <c r="J32" s="3" t="s">
        <v>48</v>
      </c>
      <c r="K32" s="39" t="s">
        <v>170</v>
      </c>
      <c r="L32" s="53">
        <v>100</v>
      </c>
      <c r="M32" s="53">
        <v>100</v>
      </c>
      <c r="N32" s="53">
        <v>100</v>
      </c>
      <c r="O32" s="53">
        <v>100</v>
      </c>
      <c r="P32" s="19">
        <f>SUM(P33)</f>
        <v>525.53</v>
      </c>
      <c r="Q32" s="19">
        <f>SUM(Q33)</f>
        <v>7966.3</v>
      </c>
      <c r="R32" s="19">
        <f t="shared" ref="R32:T32" si="14">SUM(R33)</f>
        <v>8673.4</v>
      </c>
      <c r="S32" s="19">
        <f t="shared" si="14"/>
        <v>9081</v>
      </c>
      <c r="T32" s="19">
        <f t="shared" si="14"/>
        <v>9472</v>
      </c>
    </row>
    <row r="33" spans="1:20" s="1" customFormat="1" ht="55.5" customHeight="1">
      <c r="A33" s="46">
        <f t="shared" si="2"/>
        <v>24</v>
      </c>
      <c r="B33" s="13" t="s">
        <v>39</v>
      </c>
      <c r="C33" s="13" t="s">
        <v>7</v>
      </c>
      <c r="D33" s="13" t="s">
        <v>23</v>
      </c>
      <c r="E33" s="13" t="s">
        <v>13</v>
      </c>
      <c r="F33" s="13" t="s">
        <v>18</v>
      </c>
      <c r="G33" s="13" t="s">
        <v>54</v>
      </c>
      <c r="H33" s="13" t="s">
        <v>12</v>
      </c>
      <c r="I33" s="13" t="s">
        <v>15</v>
      </c>
      <c r="J33" s="3" t="s">
        <v>92</v>
      </c>
      <c r="K33" s="39" t="s">
        <v>170</v>
      </c>
      <c r="L33" s="53">
        <v>100</v>
      </c>
      <c r="M33" s="53">
        <v>100</v>
      </c>
      <c r="N33" s="53">
        <v>100</v>
      </c>
      <c r="O33" s="53">
        <v>100</v>
      </c>
      <c r="P33" s="19">
        <v>525.53</v>
      </c>
      <c r="Q33" s="19">
        <v>7966.3</v>
      </c>
      <c r="R33" s="19">
        <v>8673.4</v>
      </c>
      <c r="S33" s="19">
        <v>9081</v>
      </c>
      <c r="T33" s="33">
        <v>9472</v>
      </c>
    </row>
    <row r="34" spans="1:20" s="1" customFormat="1" ht="31.5" customHeight="1">
      <c r="A34" s="46">
        <f t="shared" si="2"/>
        <v>25</v>
      </c>
      <c r="B34" s="13" t="s">
        <v>39</v>
      </c>
      <c r="C34" s="13" t="s">
        <v>7</v>
      </c>
      <c r="D34" s="13" t="s">
        <v>23</v>
      </c>
      <c r="E34" s="13" t="s">
        <v>23</v>
      </c>
      <c r="F34" s="13" t="s">
        <v>38</v>
      </c>
      <c r="G34" s="13" t="s">
        <v>11</v>
      </c>
      <c r="H34" s="13" t="s">
        <v>12</v>
      </c>
      <c r="I34" s="13" t="s">
        <v>15</v>
      </c>
      <c r="J34" s="3" t="s">
        <v>49</v>
      </c>
      <c r="K34" s="39" t="s">
        <v>170</v>
      </c>
      <c r="L34" s="53">
        <v>100</v>
      </c>
      <c r="M34" s="53">
        <v>100</v>
      </c>
      <c r="N34" s="53">
        <v>100</v>
      </c>
      <c r="O34" s="53">
        <v>100</v>
      </c>
      <c r="P34" s="19">
        <f>SUM(P35:P36)</f>
        <v>19982.16</v>
      </c>
      <c r="Q34" s="19">
        <f t="shared" ref="Q34" si="15">SUM(Q35:Q36)</f>
        <v>30903</v>
      </c>
      <c r="R34" s="19">
        <f>SUM(R35:R36)</f>
        <v>37231.699999999997</v>
      </c>
      <c r="S34" s="19">
        <f t="shared" ref="S34:T34" si="16">SUM(S35:S36)</f>
        <v>36836</v>
      </c>
      <c r="T34" s="32">
        <f t="shared" si="16"/>
        <v>36836</v>
      </c>
    </row>
    <row r="35" spans="1:20" s="1" customFormat="1" ht="31.5" customHeight="1">
      <c r="A35" s="46">
        <f t="shared" si="2"/>
        <v>26</v>
      </c>
      <c r="B35" s="13" t="s">
        <v>39</v>
      </c>
      <c r="C35" s="13" t="s">
        <v>7</v>
      </c>
      <c r="D35" s="13" t="s">
        <v>23</v>
      </c>
      <c r="E35" s="13" t="s">
        <v>23</v>
      </c>
      <c r="F35" s="13" t="s">
        <v>145</v>
      </c>
      <c r="G35" s="13" t="s">
        <v>54</v>
      </c>
      <c r="H35" s="13" t="s">
        <v>12</v>
      </c>
      <c r="I35" s="13" t="s">
        <v>15</v>
      </c>
      <c r="J35" s="18" t="s">
        <v>146</v>
      </c>
      <c r="K35" s="39" t="s">
        <v>170</v>
      </c>
      <c r="L35" s="53">
        <v>100</v>
      </c>
      <c r="M35" s="53">
        <v>100</v>
      </c>
      <c r="N35" s="53">
        <v>100</v>
      </c>
      <c r="O35" s="53">
        <v>100</v>
      </c>
      <c r="P35" s="19">
        <v>19271.25</v>
      </c>
      <c r="Q35" s="19">
        <v>24903</v>
      </c>
      <c r="R35" s="19">
        <v>30999</v>
      </c>
      <c r="S35" s="19">
        <v>30836</v>
      </c>
      <c r="T35" s="19">
        <v>30836</v>
      </c>
    </row>
    <row r="36" spans="1:20" s="1" customFormat="1" ht="31.5" customHeight="1">
      <c r="A36" s="46">
        <f t="shared" si="2"/>
        <v>27</v>
      </c>
      <c r="B36" s="13" t="s">
        <v>39</v>
      </c>
      <c r="C36" s="13" t="s">
        <v>7</v>
      </c>
      <c r="D36" s="13" t="s">
        <v>23</v>
      </c>
      <c r="E36" s="13" t="s">
        <v>23</v>
      </c>
      <c r="F36" s="13" t="s">
        <v>147</v>
      </c>
      <c r="G36" s="13" t="s">
        <v>54</v>
      </c>
      <c r="H36" s="13" t="s">
        <v>12</v>
      </c>
      <c r="I36" s="13" t="s">
        <v>15</v>
      </c>
      <c r="J36" s="3" t="s">
        <v>148</v>
      </c>
      <c r="K36" s="39" t="s">
        <v>170</v>
      </c>
      <c r="L36" s="53">
        <v>100</v>
      </c>
      <c r="M36" s="53">
        <v>100</v>
      </c>
      <c r="N36" s="53">
        <v>100</v>
      </c>
      <c r="O36" s="53">
        <v>100</v>
      </c>
      <c r="P36" s="19">
        <v>710.91</v>
      </c>
      <c r="Q36" s="19">
        <v>6000</v>
      </c>
      <c r="R36" s="19">
        <v>6232.7</v>
      </c>
      <c r="S36" s="19">
        <v>6000</v>
      </c>
      <c r="T36" s="19">
        <v>6000</v>
      </c>
    </row>
    <row r="37" spans="1:20" s="1" customFormat="1" ht="31.5" customHeight="1">
      <c r="A37" s="46">
        <f t="shared" si="2"/>
        <v>28</v>
      </c>
      <c r="B37" s="13" t="s">
        <v>38</v>
      </c>
      <c r="C37" s="13" t="s">
        <v>7</v>
      </c>
      <c r="D37" s="13" t="s">
        <v>22</v>
      </c>
      <c r="E37" s="13" t="s">
        <v>11</v>
      </c>
      <c r="F37" s="13" t="s">
        <v>38</v>
      </c>
      <c r="G37" s="13" t="s">
        <v>11</v>
      </c>
      <c r="H37" s="13" t="s">
        <v>12</v>
      </c>
      <c r="I37" s="13" t="s">
        <v>38</v>
      </c>
      <c r="J37" s="3" t="s">
        <v>37</v>
      </c>
      <c r="K37" s="3"/>
      <c r="L37" s="3"/>
      <c r="M37" s="3"/>
      <c r="N37" s="3"/>
      <c r="O37" s="3"/>
      <c r="P37" s="20">
        <f>SUM(P38:P39)</f>
        <v>9460.15</v>
      </c>
      <c r="Q37" s="20">
        <f>SUM(Q38:Q39)</f>
        <v>14079.62</v>
      </c>
      <c r="R37" s="20">
        <f>SUM(R38:R39)</f>
        <v>16564</v>
      </c>
      <c r="S37" s="20">
        <f>SUM(S38:S39)</f>
        <v>17279</v>
      </c>
      <c r="T37" s="28">
        <f>SUM(T38:T39)</f>
        <v>18020</v>
      </c>
    </row>
    <row r="38" spans="1:20" s="1" customFormat="1" ht="31.5" customHeight="1">
      <c r="A38" s="46">
        <f t="shared" si="2"/>
        <v>29</v>
      </c>
      <c r="B38" s="13" t="s">
        <v>39</v>
      </c>
      <c r="C38" s="13" t="s">
        <v>7</v>
      </c>
      <c r="D38" s="13" t="s">
        <v>22</v>
      </c>
      <c r="E38" s="13" t="s">
        <v>24</v>
      </c>
      <c r="F38" s="13" t="s">
        <v>14</v>
      </c>
      <c r="G38" s="13" t="s">
        <v>13</v>
      </c>
      <c r="H38" s="13" t="s">
        <v>83</v>
      </c>
      <c r="I38" s="13" t="s">
        <v>15</v>
      </c>
      <c r="J38" s="2" t="s">
        <v>72</v>
      </c>
      <c r="K38" s="39" t="s">
        <v>170</v>
      </c>
      <c r="L38" s="53">
        <v>100</v>
      </c>
      <c r="M38" s="53">
        <v>100</v>
      </c>
      <c r="N38" s="53">
        <v>100</v>
      </c>
      <c r="O38" s="53">
        <v>100</v>
      </c>
      <c r="P38" s="19">
        <v>9310.15</v>
      </c>
      <c r="Q38" s="19">
        <v>13849.62</v>
      </c>
      <c r="R38" s="19">
        <v>16479</v>
      </c>
      <c r="S38" s="19">
        <v>17254</v>
      </c>
      <c r="T38" s="33">
        <v>17995</v>
      </c>
    </row>
    <row r="39" spans="1:20" s="1" customFormat="1" ht="31.5" customHeight="1">
      <c r="A39" s="46">
        <f t="shared" si="2"/>
        <v>30</v>
      </c>
      <c r="B39" s="13" t="s">
        <v>86</v>
      </c>
      <c r="C39" s="13" t="s">
        <v>7</v>
      </c>
      <c r="D39" s="13" t="s">
        <v>22</v>
      </c>
      <c r="E39" s="13" t="s">
        <v>21</v>
      </c>
      <c r="F39" s="13" t="s">
        <v>142</v>
      </c>
      <c r="G39" s="13" t="s">
        <v>13</v>
      </c>
      <c r="H39" s="13" t="s">
        <v>83</v>
      </c>
      <c r="I39" s="13" t="s">
        <v>15</v>
      </c>
      <c r="J39" s="2" t="s">
        <v>143</v>
      </c>
      <c r="K39" s="2" t="s">
        <v>172</v>
      </c>
      <c r="L39" s="53">
        <v>100</v>
      </c>
      <c r="M39" s="53">
        <v>100</v>
      </c>
      <c r="N39" s="53">
        <v>100</v>
      </c>
      <c r="O39" s="53">
        <v>100</v>
      </c>
      <c r="P39" s="19">
        <v>150</v>
      </c>
      <c r="Q39" s="19">
        <v>230</v>
      </c>
      <c r="R39" s="19">
        <v>85</v>
      </c>
      <c r="S39" s="19">
        <v>25</v>
      </c>
      <c r="T39" s="33">
        <v>25</v>
      </c>
    </row>
    <row r="40" spans="1:20" s="1" customFormat="1" ht="38.25" customHeight="1">
      <c r="A40" s="46">
        <f t="shared" si="2"/>
        <v>31</v>
      </c>
      <c r="B40" s="13"/>
      <c r="C40" s="54" t="s">
        <v>39</v>
      </c>
      <c r="D40" s="13" t="s">
        <v>7</v>
      </c>
      <c r="E40" s="13" t="s">
        <v>69</v>
      </c>
      <c r="F40" s="13" t="s">
        <v>11</v>
      </c>
      <c r="G40" s="13" t="s">
        <v>38</v>
      </c>
      <c r="H40" s="13" t="s">
        <v>11</v>
      </c>
      <c r="I40" s="13" t="s">
        <v>15</v>
      </c>
      <c r="J40" s="3" t="s">
        <v>175</v>
      </c>
      <c r="K40" s="39" t="s">
        <v>170</v>
      </c>
      <c r="L40" s="53"/>
      <c r="M40" s="53"/>
      <c r="N40" s="53"/>
      <c r="O40" s="53"/>
      <c r="P40" s="19">
        <f>SUM(P41:P42)</f>
        <v>0.54300000000000004</v>
      </c>
      <c r="Q40" s="19">
        <f>SUM(Q41:Q42)</f>
        <v>0.54300000000000004</v>
      </c>
      <c r="R40" s="19"/>
      <c r="S40" s="19"/>
      <c r="T40" s="33"/>
    </row>
    <row r="41" spans="1:20" s="1" customFormat="1" ht="63" customHeight="1">
      <c r="A41" s="46">
        <f t="shared" si="2"/>
        <v>32</v>
      </c>
      <c r="B41" s="13"/>
      <c r="C41" s="54" t="s">
        <v>39</v>
      </c>
      <c r="D41" s="13" t="s">
        <v>7</v>
      </c>
      <c r="E41" s="13" t="s">
        <v>69</v>
      </c>
      <c r="F41" s="13" t="s">
        <v>54</v>
      </c>
      <c r="G41" s="13" t="s">
        <v>176</v>
      </c>
      <c r="H41" s="13" t="s">
        <v>54</v>
      </c>
      <c r="I41" s="13" t="s">
        <v>15</v>
      </c>
      <c r="J41" s="3" t="s">
        <v>177</v>
      </c>
      <c r="K41" s="39" t="s">
        <v>170</v>
      </c>
      <c r="L41" s="53">
        <v>100</v>
      </c>
      <c r="M41" s="53">
        <v>100</v>
      </c>
      <c r="N41" s="53">
        <v>100</v>
      </c>
      <c r="O41" s="53">
        <v>100</v>
      </c>
      <c r="P41" s="55">
        <v>6.0000000000000001E-3</v>
      </c>
      <c r="Q41" s="55">
        <v>6.0000000000000001E-3</v>
      </c>
      <c r="R41" s="19"/>
      <c r="S41" s="19"/>
      <c r="T41" s="33"/>
    </row>
    <row r="42" spans="1:20" s="1" customFormat="1" ht="49.5" customHeight="1">
      <c r="A42" s="46">
        <f t="shared" si="2"/>
        <v>33</v>
      </c>
      <c r="B42" s="13"/>
      <c r="C42" s="54" t="s">
        <v>39</v>
      </c>
      <c r="D42" s="13" t="s">
        <v>7</v>
      </c>
      <c r="E42" s="13" t="s">
        <v>69</v>
      </c>
      <c r="F42" s="13" t="s">
        <v>21</v>
      </c>
      <c r="G42" s="13" t="s">
        <v>16</v>
      </c>
      <c r="H42" s="13" t="s">
        <v>54</v>
      </c>
      <c r="I42" s="13" t="s">
        <v>15</v>
      </c>
      <c r="J42" s="3" t="s">
        <v>178</v>
      </c>
      <c r="K42" s="39" t="s">
        <v>170</v>
      </c>
      <c r="L42" s="53">
        <v>100</v>
      </c>
      <c r="M42" s="53">
        <v>100</v>
      </c>
      <c r="N42" s="53">
        <v>100</v>
      </c>
      <c r="O42" s="53">
        <v>100</v>
      </c>
      <c r="P42" s="55">
        <v>0.53700000000000003</v>
      </c>
      <c r="Q42" s="55">
        <v>0.53700000000000003</v>
      </c>
      <c r="R42" s="19"/>
      <c r="S42" s="19"/>
      <c r="T42" s="33"/>
    </row>
    <row r="43" spans="1:20" s="1" customFormat="1" ht="54" customHeight="1">
      <c r="A43" s="46">
        <f t="shared" si="2"/>
        <v>34</v>
      </c>
      <c r="B43" s="13" t="s">
        <v>86</v>
      </c>
      <c r="C43" s="13" t="s">
        <v>7</v>
      </c>
      <c r="D43" s="13" t="s">
        <v>29</v>
      </c>
      <c r="E43" s="13" t="s">
        <v>11</v>
      </c>
      <c r="F43" s="13" t="s">
        <v>38</v>
      </c>
      <c r="G43" s="13" t="s">
        <v>11</v>
      </c>
      <c r="H43" s="13" t="s">
        <v>12</v>
      </c>
      <c r="I43" s="13" t="s">
        <v>38</v>
      </c>
      <c r="J43" s="3" t="s">
        <v>0</v>
      </c>
      <c r="K43" s="2" t="s">
        <v>172</v>
      </c>
      <c r="L43" s="3"/>
      <c r="M43" s="3"/>
      <c r="N43" s="3"/>
      <c r="O43" s="3"/>
      <c r="P43" s="20">
        <f>SUM(P44+P49+P52)</f>
        <v>18954.82</v>
      </c>
      <c r="Q43" s="20">
        <f>SUM(Q44+Q49+Q52)</f>
        <v>30743.75</v>
      </c>
      <c r="R43" s="20">
        <f>SUM(R44+R49+R52)</f>
        <v>29237.5</v>
      </c>
      <c r="S43" s="20">
        <f>SUM(S44+S49+S52)</f>
        <v>29234</v>
      </c>
      <c r="T43" s="20">
        <f>SUM(T44+T49+T52)</f>
        <v>29234</v>
      </c>
    </row>
    <row r="44" spans="1:20" s="1" customFormat="1" ht="31.5" customHeight="1">
      <c r="A44" s="46">
        <f t="shared" si="2"/>
        <v>35</v>
      </c>
      <c r="B44" s="13" t="s">
        <v>86</v>
      </c>
      <c r="C44" s="13" t="s">
        <v>7</v>
      </c>
      <c r="D44" s="13" t="s">
        <v>29</v>
      </c>
      <c r="E44" s="13" t="s">
        <v>28</v>
      </c>
      <c r="F44" s="13" t="s">
        <v>38</v>
      </c>
      <c r="G44" s="13" t="s">
        <v>11</v>
      </c>
      <c r="H44" s="13" t="s">
        <v>12</v>
      </c>
      <c r="I44" s="13" t="s">
        <v>27</v>
      </c>
      <c r="J44" s="3" t="s">
        <v>73</v>
      </c>
      <c r="K44" s="2" t="s">
        <v>172</v>
      </c>
      <c r="L44" s="53">
        <v>100</v>
      </c>
      <c r="M44" s="53">
        <v>100</v>
      </c>
      <c r="N44" s="53">
        <v>100</v>
      </c>
      <c r="O44" s="53">
        <v>100</v>
      </c>
      <c r="P44" s="19">
        <f>SUM(P46+P47+P48)</f>
        <v>16474</v>
      </c>
      <c r="Q44" s="19">
        <f>SUM(Q46+Q47+Q48)</f>
        <v>27772.9</v>
      </c>
      <c r="R44" s="19">
        <f>SUM(R46+R47+R48)</f>
        <v>26636</v>
      </c>
      <c r="S44" s="19">
        <f>SUM(S46+S47+S48)</f>
        <v>26636</v>
      </c>
      <c r="T44" s="19">
        <f>SUM(T46+T47+T48)</f>
        <v>26636</v>
      </c>
    </row>
    <row r="45" spans="1:20" s="1" customFormat="1" ht="31.5" customHeight="1">
      <c r="A45" s="46">
        <f t="shared" si="2"/>
        <v>36</v>
      </c>
      <c r="B45" s="13" t="s">
        <v>86</v>
      </c>
      <c r="C45" s="13" t="s">
        <v>7</v>
      </c>
      <c r="D45" s="13" t="s">
        <v>29</v>
      </c>
      <c r="E45" s="13" t="s">
        <v>28</v>
      </c>
      <c r="F45" s="13" t="s">
        <v>14</v>
      </c>
      <c r="G45" s="13" t="s">
        <v>11</v>
      </c>
      <c r="H45" s="13" t="s">
        <v>12</v>
      </c>
      <c r="I45" s="13" t="s">
        <v>27</v>
      </c>
      <c r="J45" s="22" t="s">
        <v>88</v>
      </c>
      <c r="K45" s="2" t="s">
        <v>172</v>
      </c>
      <c r="L45" s="53">
        <v>100</v>
      </c>
      <c r="M45" s="53">
        <v>100</v>
      </c>
      <c r="N45" s="53">
        <v>100</v>
      </c>
      <c r="O45" s="53">
        <v>100</v>
      </c>
      <c r="P45" s="19">
        <f>SUM(P46)</f>
        <v>14609.9</v>
      </c>
      <c r="Q45" s="19">
        <f t="shared" ref="Q45:T45" si="17">SUM(Q46)</f>
        <v>25472.9</v>
      </c>
      <c r="R45" s="19">
        <f>SUM(R46)</f>
        <v>24336</v>
      </c>
      <c r="S45" s="19">
        <f t="shared" si="17"/>
        <v>24336</v>
      </c>
      <c r="T45" s="32">
        <f t="shared" si="17"/>
        <v>24336</v>
      </c>
    </row>
    <row r="46" spans="1:20" s="1" customFormat="1" ht="31.5" customHeight="1">
      <c r="A46" s="46">
        <f t="shared" si="2"/>
        <v>37</v>
      </c>
      <c r="B46" s="13" t="s">
        <v>86</v>
      </c>
      <c r="C46" s="14" t="s">
        <v>7</v>
      </c>
      <c r="D46" s="14" t="s">
        <v>29</v>
      </c>
      <c r="E46" s="14" t="s">
        <v>28</v>
      </c>
      <c r="F46" s="14" t="s">
        <v>16</v>
      </c>
      <c r="G46" s="14" t="s">
        <v>54</v>
      </c>
      <c r="H46" s="14" t="s">
        <v>12</v>
      </c>
      <c r="I46" s="14" t="s">
        <v>27</v>
      </c>
      <c r="J46" s="22" t="s">
        <v>103</v>
      </c>
      <c r="K46" s="2" t="s">
        <v>172</v>
      </c>
      <c r="L46" s="53">
        <v>100</v>
      </c>
      <c r="M46" s="53">
        <v>100</v>
      </c>
      <c r="N46" s="53">
        <v>100</v>
      </c>
      <c r="O46" s="53">
        <v>100</v>
      </c>
      <c r="P46" s="19">
        <v>14609.9</v>
      </c>
      <c r="Q46" s="19">
        <v>25472.9</v>
      </c>
      <c r="R46" s="19">
        <v>24336</v>
      </c>
      <c r="S46" s="19">
        <v>24336</v>
      </c>
      <c r="T46" s="19">
        <v>24336</v>
      </c>
    </row>
    <row r="47" spans="1:20" s="1" customFormat="1" ht="31.5" customHeight="1">
      <c r="A47" s="46">
        <f t="shared" si="2"/>
        <v>38</v>
      </c>
      <c r="B47" s="13" t="s">
        <v>86</v>
      </c>
      <c r="C47" s="14" t="s">
        <v>7</v>
      </c>
      <c r="D47" s="14" t="s">
        <v>29</v>
      </c>
      <c r="E47" s="14" t="s">
        <v>28</v>
      </c>
      <c r="F47" s="14" t="s">
        <v>56</v>
      </c>
      <c r="G47" s="14" t="s">
        <v>54</v>
      </c>
      <c r="H47" s="14" t="s">
        <v>12</v>
      </c>
      <c r="I47" s="14" t="s">
        <v>27</v>
      </c>
      <c r="J47" s="22" t="s">
        <v>89</v>
      </c>
      <c r="K47" s="2" t="s">
        <v>172</v>
      </c>
      <c r="L47" s="53">
        <v>100</v>
      </c>
      <c r="M47" s="53">
        <v>100</v>
      </c>
      <c r="N47" s="53">
        <v>100</v>
      </c>
      <c r="O47" s="53">
        <v>100</v>
      </c>
      <c r="P47" s="19">
        <v>17.899999999999999</v>
      </c>
      <c r="Q47" s="19">
        <v>18</v>
      </c>
      <c r="R47" s="19"/>
      <c r="S47" s="19"/>
      <c r="T47" s="31"/>
    </row>
    <row r="48" spans="1:20" s="1" customFormat="1" ht="46.5" customHeight="1">
      <c r="A48" s="46">
        <f t="shared" si="2"/>
        <v>39</v>
      </c>
      <c r="B48" s="13" t="s">
        <v>86</v>
      </c>
      <c r="C48" s="14" t="s">
        <v>7</v>
      </c>
      <c r="D48" s="14" t="s">
        <v>29</v>
      </c>
      <c r="E48" s="14" t="s">
        <v>28</v>
      </c>
      <c r="F48" s="14" t="s">
        <v>179</v>
      </c>
      <c r="G48" s="14" t="s">
        <v>54</v>
      </c>
      <c r="H48" s="14" t="s">
        <v>12</v>
      </c>
      <c r="I48" s="14" t="s">
        <v>27</v>
      </c>
      <c r="J48" s="57" t="s">
        <v>180</v>
      </c>
      <c r="K48" s="2" t="s">
        <v>172</v>
      </c>
      <c r="L48" s="53">
        <v>100</v>
      </c>
      <c r="M48" s="53">
        <v>100</v>
      </c>
      <c r="N48" s="53">
        <v>100</v>
      </c>
      <c r="O48" s="53">
        <v>100</v>
      </c>
      <c r="P48" s="19">
        <v>1846.2</v>
      </c>
      <c r="Q48" s="19">
        <v>2282</v>
      </c>
      <c r="R48" s="19">
        <v>2300</v>
      </c>
      <c r="S48" s="19">
        <v>2300</v>
      </c>
      <c r="T48" s="19">
        <v>2300</v>
      </c>
    </row>
    <row r="49" spans="1:20" s="1" customFormat="1" ht="31.5" customHeight="1">
      <c r="A49" s="46">
        <f t="shared" si="2"/>
        <v>40</v>
      </c>
      <c r="B49" s="13" t="s">
        <v>86</v>
      </c>
      <c r="C49" s="14" t="s">
        <v>7</v>
      </c>
      <c r="D49" s="14" t="s">
        <v>29</v>
      </c>
      <c r="E49" s="14" t="s">
        <v>21</v>
      </c>
      <c r="F49" s="14" t="s">
        <v>38</v>
      </c>
      <c r="G49" s="14" t="s">
        <v>11</v>
      </c>
      <c r="H49" s="14" t="s">
        <v>12</v>
      </c>
      <c r="I49" s="14" t="s">
        <v>27</v>
      </c>
      <c r="J49" s="2" t="s">
        <v>65</v>
      </c>
      <c r="K49" s="2" t="s">
        <v>172</v>
      </c>
      <c r="L49" s="53">
        <v>100</v>
      </c>
      <c r="M49" s="53">
        <v>100</v>
      </c>
      <c r="N49" s="53">
        <v>100</v>
      </c>
      <c r="O49" s="53">
        <v>100</v>
      </c>
      <c r="P49" s="19">
        <f>SUM(P50)</f>
        <v>56.85</v>
      </c>
      <c r="Q49" s="19">
        <f t="shared" ref="Q49:T50" si="18">SUM(Q50)</f>
        <v>56.85</v>
      </c>
      <c r="R49" s="19">
        <f>SUM(R50)</f>
        <v>3.5</v>
      </c>
      <c r="S49" s="19">
        <f t="shared" si="18"/>
        <v>0</v>
      </c>
      <c r="T49" s="32">
        <f t="shared" si="18"/>
        <v>0</v>
      </c>
    </row>
    <row r="50" spans="1:20" s="1" customFormat="1" ht="63.75" customHeight="1">
      <c r="A50" s="46">
        <f t="shared" si="2"/>
        <v>41</v>
      </c>
      <c r="B50" s="13" t="s">
        <v>86</v>
      </c>
      <c r="C50" s="14" t="s">
        <v>7</v>
      </c>
      <c r="D50" s="14" t="s">
        <v>29</v>
      </c>
      <c r="E50" s="14" t="s">
        <v>21</v>
      </c>
      <c r="F50" s="14" t="s">
        <v>14</v>
      </c>
      <c r="G50" s="14" t="s">
        <v>11</v>
      </c>
      <c r="H50" s="14" t="s">
        <v>12</v>
      </c>
      <c r="I50" s="14" t="s">
        <v>27</v>
      </c>
      <c r="J50" s="2" t="s">
        <v>74</v>
      </c>
      <c r="K50" s="2" t="s">
        <v>172</v>
      </c>
      <c r="L50" s="53">
        <v>100</v>
      </c>
      <c r="M50" s="53">
        <v>100</v>
      </c>
      <c r="N50" s="53">
        <v>100</v>
      </c>
      <c r="O50" s="53">
        <v>100</v>
      </c>
      <c r="P50" s="19">
        <f>SUM(P51)</f>
        <v>56.85</v>
      </c>
      <c r="Q50" s="19">
        <v>56.85</v>
      </c>
      <c r="R50" s="19">
        <f>SUM(R51)</f>
        <v>3.5</v>
      </c>
      <c r="S50" s="19">
        <f t="shared" si="18"/>
        <v>0</v>
      </c>
      <c r="T50" s="32">
        <f t="shared" si="18"/>
        <v>0</v>
      </c>
    </row>
    <row r="51" spans="1:20" s="1" customFormat="1" ht="54" customHeight="1">
      <c r="A51" s="46">
        <f t="shared" si="2"/>
        <v>42</v>
      </c>
      <c r="B51" s="13" t="s">
        <v>86</v>
      </c>
      <c r="C51" s="14" t="s">
        <v>7</v>
      </c>
      <c r="D51" s="14" t="s">
        <v>29</v>
      </c>
      <c r="E51" s="14" t="s">
        <v>21</v>
      </c>
      <c r="F51" s="14" t="s">
        <v>70</v>
      </c>
      <c r="G51" s="14" t="s">
        <v>54</v>
      </c>
      <c r="H51" s="14" t="s">
        <v>12</v>
      </c>
      <c r="I51" s="14" t="s">
        <v>27</v>
      </c>
      <c r="J51" s="2" t="s">
        <v>71</v>
      </c>
      <c r="K51" s="2" t="s">
        <v>172</v>
      </c>
      <c r="L51" s="53">
        <v>100</v>
      </c>
      <c r="M51" s="53">
        <v>100</v>
      </c>
      <c r="N51" s="53">
        <v>100</v>
      </c>
      <c r="O51" s="53">
        <v>100</v>
      </c>
      <c r="P51" s="19">
        <v>56.85</v>
      </c>
      <c r="Q51" s="19">
        <v>56.85</v>
      </c>
      <c r="R51" s="19">
        <v>3.5</v>
      </c>
      <c r="S51" s="19"/>
      <c r="T51" s="31"/>
    </row>
    <row r="52" spans="1:20" s="1" customFormat="1" ht="31.5" customHeight="1">
      <c r="A52" s="46">
        <f t="shared" si="2"/>
        <v>43</v>
      </c>
      <c r="B52" s="13" t="s">
        <v>86</v>
      </c>
      <c r="C52" s="14" t="s">
        <v>7</v>
      </c>
      <c r="D52" s="14" t="s">
        <v>29</v>
      </c>
      <c r="E52" s="14" t="s">
        <v>69</v>
      </c>
      <c r="F52" s="14" t="s">
        <v>38</v>
      </c>
      <c r="G52" s="14" t="s">
        <v>11</v>
      </c>
      <c r="H52" s="14" t="s">
        <v>12</v>
      </c>
      <c r="I52" s="14" t="s">
        <v>27</v>
      </c>
      <c r="J52" s="2" t="s">
        <v>93</v>
      </c>
      <c r="K52" s="2" t="s">
        <v>172</v>
      </c>
      <c r="L52" s="53">
        <v>100</v>
      </c>
      <c r="M52" s="53">
        <v>100</v>
      </c>
      <c r="N52" s="53">
        <v>100</v>
      </c>
      <c r="O52" s="53">
        <v>100</v>
      </c>
      <c r="P52" s="19">
        <f>SUM(P53)</f>
        <v>2423.9699999999998</v>
      </c>
      <c r="Q52" s="19">
        <f t="shared" ref="Q52:T52" si="19">SUM(Q53)</f>
        <v>2914</v>
      </c>
      <c r="R52" s="19">
        <f>SUM(R53)</f>
        <v>2598</v>
      </c>
      <c r="S52" s="19">
        <f t="shared" si="19"/>
        <v>2598</v>
      </c>
      <c r="T52" s="32">
        <f t="shared" si="19"/>
        <v>2598</v>
      </c>
    </row>
    <row r="53" spans="1:20" s="1" customFormat="1" ht="31.5" customHeight="1">
      <c r="A53" s="46">
        <f t="shared" si="2"/>
        <v>44</v>
      </c>
      <c r="B53" s="13" t="s">
        <v>86</v>
      </c>
      <c r="C53" s="14" t="s">
        <v>7</v>
      </c>
      <c r="D53" s="14" t="s">
        <v>29</v>
      </c>
      <c r="E53" s="14" t="s">
        <v>69</v>
      </c>
      <c r="F53" s="14" t="s">
        <v>66</v>
      </c>
      <c r="G53" s="14" t="s">
        <v>54</v>
      </c>
      <c r="H53" s="14" t="s">
        <v>12</v>
      </c>
      <c r="I53" s="14" t="s">
        <v>27</v>
      </c>
      <c r="J53" s="2" t="s">
        <v>90</v>
      </c>
      <c r="K53" s="2" t="s">
        <v>172</v>
      </c>
      <c r="L53" s="53">
        <v>100</v>
      </c>
      <c r="M53" s="53">
        <v>100</v>
      </c>
      <c r="N53" s="53">
        <v>100</v>
      </c>
      <c r="O53" s="53">
        <v>100</v>
      </c>
      <c r="P53" s="19">
        <v>2423.9699999999998</v>
      </c>
      <c r="Q53" s="19">
        <v>2914</v>
      </c>
      <c r="R53" s="19">
        <v>2598</v>
      </c>
      <c r="S53" s="19">
        <v>2598</v>
      </c>
      <c r="T53" s="38">
        <v>2598</v>
      </c>
    </row>
    <row r="54" spans="1:20" s="1" customFormat="1" ht="31.5" customHeight="1">
      <c r="A54" s="46">
        <f t="shared" si="2"/>
        <v>45</v>
      </c>
      <c r="B54" s="13" t="s">
        <v>98</v>
      </c>
      <c r="C54" s="13" t="s">
        <v>7</v>
      </c>
      <c r="D54" s="13" t="s">
        <v>30</v>
      </c>
      <c r="E54" s="13" t="s">
        <v>11</v>
      </c>
      <c r="F54" s="13" t="s">
        <v>38</v>
      </c>
      <c r="G54" s="13" t="s">
        <v>11</v>
      </c>
      <c r="H54" s="13" t="s">
        <v>12</v>
      </c>
      <c r="I54" s="13" t="s">
        <v>38</v>
      </c>
      <c r="J54" s="3" t="s">
        <v>2</v>
      </c>
      <c r="K54" s="39" t="s">
        <v>173</v>
      </c>
      <c r="L54" s="3"/>
      <c r="M54" s="3"/>
      <c r="N54" s="3"/>
      <c r="O54" s="3"/>
      <c r="P54" s="20">
        <f>SUM(P55:P58)</f>
        <v>4592.79</v>
      </c>
      <c r="Q54" s="20">
        <f t="shared" ref="Q54" si="20">SUM(Q55:Q58)</f>
        <v>5370.62</v>
      </c>
      <c r="R54" s="20">
        <f>SUM(R55:R58)</f>
        <v>5370.62</v>
      </c>
      <c r="S54" s="20">
        <f t="shared" ref="S54:T54" si="21">SUM(S55:S58)</f>
        <v>5370.62</v>
      </c>
      <c r="T54" s="28">
        <f t="shared" si="21"/>
        <v>5370.62</v>
      </c>
    </row>
    <row r="55" spans="1:20" s="1" customFormat="1" ht="38.25" customHeight="1">
      <c r="A55" s="46">
        <f t="shared" si="2"/>
        <v>46</v>
      </c>
      <c r="B55" s="13" t="s">
        <v>98</v>
      </c>
      <c r="C55" s="13" t="s">
        <v>7</v>
      </c>
      <c r="D55" s="13" t="s">
        <v>30</v>
      </c>
      <c r="E55" s="13" t="s">
        <v>13</v>
      </c>
      <c r="F55" s="13" t="s">
        <v>14</v>
      </c>
      <c r="G55" s="13" t="s">
        <v>13</v>
      </c>
      <c r="H55" s="13" t="s">
        <v>12</v>
      </c>
      <c r="I55" s="13" t="s">
        <v>27</v>
      </c>
      <c r="J55" s="3" t="s">
        <v>99</v>
      </c>
      <c r="K55" s="39" t="s">
        <v>173</v>
      </c>
      <c r="L55" s="51">
        <v>55</v>
      </c>
      <c r="M55" s="51">
        <v>55</v>
      </c>
      <c r="N55" s="51">
        <v>55</v>
      </c>
      <c r="O55" s="51">
        <v>55</v>
      </c>
      <c r="P55" s="19">
        <v>3516.68</v>
      </c>
      <c r="Q55" s="19">
        <v>3899.7</v>
      </c>
      <c r="R55" s="19">
        <v>3899.7</v>
      </c>
      <c r="S55" s="19">
        <v>3899.7</v>
      </c>
      <c r="T55" s="19">
        <v>3899.7</v>
      </c>
    </row>
    <row r="56" spans="1:20" s="1" customFormat="1" ht="31.5" customHeight="1">
      <c r="A56" s="46">
        <f t="shared" si="2"/>
        <v>47</v>
      </c>
      <c r="B56" s="13" t="s">
        <v>98</v>
      </c>
      <c r="C56" s="13" t="s">
        <v>7</v>
      </c>
      <c r="D56" s="13" t="s">
        <v>30</v>
      </c>
      <c r="E56" s="13" t="s">
        <v>13</v>
      </c>
      <c r="F56" s="13" t="s">
        <v>18</v>
      </c>
      <c r="G56" s="13" t="s">
        <v>13</v>
      </c>
      <c r="H56" s="13" t="s">
        <v>12</v>
      </c>
      <c r="I56" s="13" t="s">
        <v>27</v>
      </c>
      <c r="J56" s="3" t="s">
        <v>100</v>
      </c>
      <c r="K56" s="39" t="s">
        <v>173</v>
      </c>
      <c r="L56" s="51">
        <v>55</v>
      </c>
      <c r="M56" s="51">
        <v>55</v>
      </c>
      <c r="N56" s="51">
        <v>55</v>
      </c>
      <c r="O56" s="51">
        <v>55</v>
      </c>
      <c r="P56" s="19">
        <v>13.1</v>
      </c>
      <c r="Q56" s="19">
        <v>17.5</v>
      </c>
      <c r="R56" s="19">
        <v>17.5</v>
      </c>
      <c r="S56" s="19">
        <v>17.5</v>
      </c>
      <c r="T56" s="19">
        <v>17.5</v>
      </c>
    </row>
    <row r="57" spans="1:20" s="1" customFormat="1" ht="31.5" customHeight="1">
      <c r="A57" s="46">
        <f t="shared" si="2"/>
        <v>48</v>
      </c>
      <c r="B57" s="13" t="s">
        <v>98</v>
      </c>
      <c r="C57" s="13" t="s">
        <v>7</v>
      </c>
      <c r="D57" s="13" t="s">
        <v>30</v>
      </c>
      <c r="E57" s="13" t="s">
        <v>13</v>
      </c>
      <c r="F57" s="13" t="s">
        <v>19</v>
      </c>
      <c r="G57" s="13" t="s">
        <v>13</v>
      </c>
      <c r="H57" s="13" t="s">
        <v>12</v>
      </c>
      <c r="I57" s="13" t="s">
        <v>27</v>
      </c>
      <c r="J57" s="3" t="s">
        <v>101</v>
      </c>
      <c r="K57" s="39" t="s">
        <v>173</v>
      </c>
      <c r="L57" s="51">
        <v>55</v>
      </c>
      <c r="M57" s="51">
        <v>55</v>
      </c>
      <c r="N57" s="51">
        <v>55</v>
      </c>
      <c r="O57" s="51">
        <v>55</v>
      </c>
      <c r="P57" s="19">
        <v>107.64</v>
      </c>
      <c r="Q57" s="19">
        <v>143</v>
      </c>
      <c r="R57" s="19">
        <v>143</v>
      </c>
      <c r="S57" s="19">
        <v>143</v>
      </c>
      <c r="T57" s="19">
        <v>143</v>
      </c>
    </row>
    <row r="58" spans="1:20" s="1" customFormat="1" ht="31.5" customHeight="1">
      <c r="A58" s="46">
        <f t="shared" si="2"/>
        <v>49</v>
      </c>
      <c r="B58" s="13" t="s">
        <v>98</v>
      </c>
      <c r="C58" s="13" t="s">
        <v>7</v>
      </c>
      <c r="D58" s="13" t="s">
        <v>30</v>
      </c>
      <c r="E58" s="13" t="s">
        <v>13</v>
      </c>
      <c r="F58" s="13" t="s">
        <v>20</v>
      </c>
      <c r="G58" s="13" t="s">
        <v>13</v>
      </c>
      <c r="H58" s="13" t="s">
        <v>12</v>
      </c>
      <c r="I58" s="13" t="s">
        <v>27</v>
      </c>
      <c r="J58" s="3" t="s">
        <v>102</v>
      </c>
      <c r="K58" s="39" t="s">
        <v>173</v>
      </c>
      <c r="L58" s="51">
        <v>55</v>
      </c>
      <c r="M58" s="51">
        <v>55</v>
      </c>
      <c r="N58" s="51">
        <v>55</v>
      </c>
      <c r="O58" s="51">
        <v>55</v>
      </c>
      <c r="P58" s="19">
        <v>955.37</v>
      </c>
      <c r="Q58" s="19">
        <v>1310.42</v>
      </c>
      <c r="R58" s="19">
        <v>1310.42</v>
      </c>
      <c r="S58" s="19">
        <v>1310.42</v>
      </c>
      <c r="T58" s="19">
        <v>1310.42</v>
      </c>
    </row>
    <row r="59" spans="1:20" s="1" customFormat="1" ht="45" customHeight="1">
      <c r="A59" s="46">
        <f t="shared" si="2"/>
        <v>50</v>
      </c>
      <c r="B59" s="13" t="s">
        <v>38</v>
      </c>
      <c r="C59" s="13" t="s">
        <v>7</v>
      </c>
      <c r="D59" s="13" t="s">
        <v>75</v>
      </c>
      <c r="E59" s="13" t="s">
        <v>11</v>
      </c>
      <c r="F59" s="13" t="s">
        <v>38</v>
      </c>
      <c r="G59" s="13" t="s">
        <v>11</v>
      </c>
      <c r="H59" s="13" t="s">
        <v>12</v>
      </c>
      <c r="I59" s="13" t="s">
        <v>38</v>
      </c>
      <c r="J59" s="3" t="s">
        <v>104</v>
      </c>
      <c r="K59" s="3"/>
      <c r="L59" s="3"/>
      <c r="M59" s="3"/>
      <c r="N59" s="3"/>
      <c r="O59" s="3"/>
      <c r="P59" s="20">
        <f>SUM(P60+P62+P65)</f>
        <v>3194.28</v>
      </c>
      <c r="Q59" s="20">
        <f>SUM(Q60+Q62+Q65)</f>
        <v>3515.61</v>
      </c>
      <c r="R59" s="20">
        <f>SUM(R60+R62+R65)</f>
        <v>3827.3</v>
      </c>
      <c r="S59" s="20">
        <f>SUM(S60+S62+S65)</f>
        <v>3930</v>
      </c>
      <c r="T59" s="28">
        <f>SUM(T60+T62+T65)</f>
        <v>3930</v>
      </c>
    </row>
    <row r="60" spans="1:20" s="1" customFormat="1" ht="40.5" customHeight="1">
      <c r="A60" s="46">
        <f t="shared" si="2"/>
        <v>51</v>
      </c>
      <c r="B60" s="13" t="s">
        <v>38</v>
      </c>
      <c r="C60" s="13" t="s">
        <v>7</v>
      </c>
      <c r="D60" s="13" t="s">
        <v>75</v>
      </c>
      <c r="E60" s="13" t="s">
        <v>13</v>
      </c>
      <c r="F60" s="13" t="s">
        <v>113</v>
      </c>
      <c r="G60" s="13" t="s">
        <v>11</v>
      </c>
      <c r="H60" s="13" t="s">
        <v>12</v>
      </c>
      <c r="I60" s="13" t="s">
        <v>38</v>
      </c>
      <c r="J60" s="3" t="s">
        <v>112</v>
      </c>
      <c r="K60" s="3"/>
      <c r="L60" s="3"/>
      <c r="M60" s="3"/>
      <c r="N60" s="3"/>
      <c r="O60" s="3"/>
      <c r="P60" s="19">
        <f>SUM(P61:P61)</f>
        <v>322.43</v>
      </c>
      <c r="Q60" s="19">
        <f t="shared" ref="Q60:T60" si="22">SUM(Q61:Q61)</f>
        <v>460</v>
      </c>
      <c r="R60" s="19">
        <f>SUM(R61:R61)</f>
        <v>470</v>
      </c>
      <c r="S60" s="19">
        <f t="shared" si="22"/>
        <v>470</v>
      </c>
      <c r="T60" s="32">
        <f t="shared" si="22"/>
        <v>470</v>
      </c>
    </row>
    <row r="61" spans="1:20" s="1" customFormat="1" ht="52.5" customHeight="1">
      <c r="A61" s="46">
        <f t="shared" si="2"/>
        <v>52</v>
      </c>
      <c r="B61" s="13" t="s">
        <v>84</v>
      </c>
      <c r="C61" s="13" t="s">
        <v>7</v>
      </c>
      <c r="D61" s="13" t="s">
        <v>75</v>
      </c>
      <c r="E61" s="13" t="s">
        <v>13</v>
      </c>
      <c r="F61" s="13" t="s">
        <v>95</v>
      </c>
      <c r="G61" s="13" t="s">
        <v>54</v>
      </c>
      <c r="H61" s="13" t="s">
        <v>12</v>
      </c>
      <c r="I61" s="13" t="s">
        <v>25</v>
      </c>
      <c r="J61" s="3" t="s">
        <v>114</v>
      </c>
      <c r="K61" s="58" t="s">
        <v>181</v>
      </c>
      <c r="L61" s="53">
        <v>100</v>
      </c>
      <c r="M61" s="53">
        <v>100</v>
      </c>
      <c r="N61" s="53">
        <v>100</v>
      </c>
      <c r="O61" s="53">
        <v>100</v>
      </c>
      <c r="P61" s="19">
        <v>322.43</v>
      </c>
      <c r="Q61" s="19">
        <v>460</v>
      </c>
      <c r="R61" s="19">
        <v>470</v>
      </c>
      <c r="S61" s="19">
        <v>470</v>
      </c>
      <c r="T61" s="31">
        <v>470</v>
      </c>
    </row>
    <row r="62" spans="1:20" s="1" customFormat="1" ht="27.75" customHeight="1">
      <c r="A62" s="46">
        <f t="shared" si="2"/>
        <v>53</v>
      </c>
      <c r="B62" s="13" t="s">
        <v>38</v>
      </c>
      <c r="C62" s="13" t="s">
        <v>7</v>
      </c>
      <c r="D62" s="13" t="s">
        <v>75</v>
      </c>
      <c r="E62" s="13" t="s">
        <v>17</v>
      </c>
      <c r="F62" s="13" t="s">
        <v>113</v>
      </c>
      <c r="G62" s="13" t="s">
        <v>11</v>
      </c>
      <c r="H62" s="13" t="s">
        <v>12</v>
      </c>
      <c r="I62" s="13" t="s">
        <v>25</v>
      </c>
      <c r="J62" s="3" t="s">
        <v>115</v>
      </c>
      <c r="K62" s="3"/>
      <c r="L62" s="3"/>
      <c r="M62" s="3"/>
      <c r="N62" s="3"/>
      <c r="O62" s="3"/>
      <c r="P62" s="19">
        <f>SUM(P63:P64)</f>
        <v>2864.8500000000004</v>
      </c>
      <c r="Q62" s="19">
        <f>SUM(Q63:Q64)</f>
        <v>2955.61</v>
      </c>
      <c r="R62" s="19">
        <f>SUM(R63:R64)</f>
        <v>3257.3</v>
      </c>
      <c r="S62" s="19">
        <f t="shared" ref="S62:T62" si="23">SUM(S63:S64)</f>
        <v>3360</v>
      </c>
      <c r="T62" s="19">
        <f t="shared" si="23"/>
        <v>3360</v>
      </c>
    </row>
    <row r="63" spans="1:20" s="1" customFormat="1" ht="26.25" customHeight="1">
      <c r="A63" s="46">
        <f t="shared" si="2"/>
        <v>54</v>
      </c>
      <c r="B63" s="13" t="s">
        <v>84</v>
      </c>
      <c r="C63" s="13" t="s">
        <v>7</v>
      </c>
      <c r="D63" s="13" t="s">
        <v>75</v>
      </c>
      <c r="E63" s="13" t="s">
        <v>17</v>
      </c>
      <c r="F63" s="13" t="s">
        <v>95</v>
      </c>
      <c r="G63" s="13" t="s">
        <v>54</v>
      </c>
      <c r="H63" s="13" t="s">
        <v>12</v>
      </c>
      <c r="I63" s="13" t="s">
        <v>25</v>
      </c>
      <c r="J63" s="23" t="s">
        <v>94</v>
      </c>
      <c r="K63" s="58" t="s">
        <v>181</v>
      </c>
      <c r="L63" s="53">
        <v>100</v>
      </c>
      <c r="M63" s="53">
        <v>100</v>
      </c>
      <c r="N63" s="53">
        <v>100</v>
      </c>
      <c r="O63" s="53">
        <v>100</v>
      </c>
      <c r="P63" s="19">
        <v>569.24</v>
      </c>
      <c r="Q63" s="19">
        <v>600</v>
      </c>
      <c r="R63" s="19">
        <v>979.5</v>
      </c>
      <c r="S63" s="19">
        <v>1000</v>
      </c>
      <c r="T63" s="32">
        <v>1000</v>
      </c>
    </row>
    <row r="64" spans="1:20" s="1" customFormat="1" ht="34.5" customHeight="1">
      <c r="A64" s="46">
        <f t="shared" si="2"/>
        <v>55</v>
      </c>
      <c r="B64" s="13" t="s">
        <v>86</v>
      </c>
      <c r="C64" s="13" t="s">
        <v>7</v>
      </c>
      <c r="D64" s="13" t="s">
        <v>75</v>
      </c>
      <c r="E64" s="13" t="s">
        <v>17</v>
      </c>
      <c r="F64" s="13" t="s">
        <v>95</v>
      </c>
      <c r="G64" s="13" t="s">
        <v>54</v>
      </c>
      <c r="H64" s="13" t="s">
        <v>12</v>
      </c>
      <c r="I64" s="13" t="s">
        <v>25</v>
      </c>
      <c r="J64" s="23" t="s">
        <v>94</v>
      </c>
      <c r="K64" s="2" t="s">
        <v>172</v>
      </c>
      <c r="L64" s="53">
        <v>100</v>
      </c>
      <c r="M64" s="53">
        <v>100</v>
      </c>
      <c r="N64" s="53">
        <v>100</v>
      </c>
      <c r="O64" s="53">
        <v>100</v>
      </c>
      <c r="P64" s="19">
        <v>2295.61</v>
      </c>
      <c r="Q64" s="19">
        <v>2355.61</v>
      </c>
      <c r="R64" s="19">
        <v>2277.8000000000002</v>
      </c>
      <c r="S64" s="19">
        <v>2360</v>
      </c>
      <c r="T64" s="19">
        <v>2360</v>
      </c>
    </row>
    <row r="65" spans="1:20" s="1" customFormat="1" ht="48.75" customHeight="1">
      <c r="A65" s="46">
        <f t="shared" si="2"/>
        <v>56</v>
      </c>
      <c r="B65" s="13" t="s">
        <v>38</v>
      </c>
      <c r="C65" s="13" t="s">
        <v>7</v>
      </c>
      <c r="D65" s="13" t="s">
        <v>75</v>
      </c>
      <c r="E65" s="13" t="s">
        <v>17</v>
      </c>
      <c r="F65" s="13" t="s">
        <v>119</v>
      </c>
      <c r="G65" s="13" t="s">
        <v>54</v>
      </c>
      <c r="H65" s="13" t="s">
        <v>12</v>
      </c>
      <c r="I65" s="13" t="s">
        <v>25</v>
      </c>
      <c r="J65" s="23" t="s">
        <v>120</v>
      </c>
      <c r="K65" s="23"/>
      <c r="L65" s="23"/>
      <c r="M65" s="23"/>
      <c r="N65" s="23"/>
      <c r="O65" s="23"/>
      <c r="P65" s="19">
        <f>SUM(P66:P66)</f>
        <v>7</v>
      </c>
      <c r="Q65" s="19">
        <f>SUM(Q66:Q66)</f>
        <v>100</v>
      </c>
      <c r="R65" s="19">
        <f>SUM(R66:R66)</f>
        <v>100</v>
      </c>
      <c r="S65" s="19">
        <f>SUM(S66:S66)</f>
        <v>100</v>
      </c>
      <c r="T65" s="32">
        <f>SUM(T66:T66)</f>
        <v>100</v>
      </c>
    </row>
    <row r="66" spans="1:20" s="1" customFormat="1" ht="42" customHeight="1">
      <c r="A66" s="46">
        <f t="shared" si="2"/>
        <v>57</v>
      </c>
      <c r="B66" s="13" t="s">
        <v>86</v>
      </c>
      <c r="C66" s="13" t="s">
        <v>7</v>
      </c>
      <c r="D66" s="13" t="s">
        <v>75</v>
      </c>
      <c r="E66" s="13" t="s">
        <v>17</v>
      </c>
      <c r="F66" s="13" t="s">
        <v>119</v>
      </c>
      <c r="G66" s="13" t="s">
        <v>54</v>
      </c>
      <c r="H66" s="13" t="s">
        <v>12</v>
      </c>
      <c r="I66" s="13" t="s">
        <v>25</v>
      </c>
      <c r="J66" s="23" t="s">
        <v>120</v>
      </c>
      <c r="K66" s="2" t="s">
        <v>172</v>
      </c>
      <c r="L66" s="53">
        <v>100</v>
      </c>
      <c r="M66" s="53">
        <v>100</v>
      </c>
      <c r="N66" s="53">
        <v>100</v>
      </c>
      <c r="O66" s="53">
        <v>100</v>
      </c>
      <c r="P66" s="19">
        <v>7</v>
      </c>
      <c r="Q66" s="19">
        <v>100</v>
      </c>
      <c r="R66" s="19">
        <v>100</v>
      </c>
      <c r="S66" s="19">
        <v>100</v>
      </c>
      <c r="T66" s="31">
        <v>100</v>
      </c>
    </row>
    <row r="67" spans="1:20" s="1" customFormat="1" ht="31.5" customHeight="1">
      <c r="A67" s="46">
        <f t="shared" si="2"/>
        <v>58</v>
      </c>
      <c r="B67" s="13" t="s">
        <v>86</v>
      </c>
      <c r="C67" s="13" t="s">
        <v>7</v>
      </c>
      <c r="D67" s="13" t="s">
        <v>31</v>
      </c>
      <c r="E67" s="13" t="s">
        <v>11</v>
      </c>
      <c r="F67" s="13" t="s">
        <v>38</v>
      </c>
      <c r="G67" s="13" t="s">
        <v>11</v>
      </c>
      <c r="H67" s="13" t="s">
        <v>12</v>
      </c>
      <c r="I67" s="13" t="s">
        <v>38</v>
      </c>
      <c r="J67" s="3" t="s">
        <v>3</v>
      </c>
      <c r="K67" s="3"/>
      <c r="L67" s="3"/>
      <c r="M67" s="3"/>
      <c r="N67" s="3"/>
      <c r="O67" s="3"/>
      <c r="P67" s="20">
        <f>SUM(P68+P70)</f>
        <v>2982.04</v>
      </c>
      <c r="Q67" s="20">
        <f t="shared" ref="Q67" si="24">SUM(Q68+Q70)</f>
        <v>4100</v>
      </c>
      <c r="R67" s="20">
        <f>SUM(R68+R70)</f>
        <v>4100</v>
      </c>
      <c r="S67" s="20">
        <f t="shared" ref="S67:T67" si="25">SUM(S68+S70)</f>
        <v>4100</v>
      </c>
      <c r="T67" s="28">
        <f t="shared" si="25"/>
        <v>4100</v>
      </c>
    </row>
    <row r="68" spans="1:20" s="1" customFormat="1" ht="46.5" customHeight="1">
      <c r="A68" s="46">
        <f t="shared" si="2"/>
        <v>59</v>
      </c>
      <c r="B68" s="13" t="s">
        <v>86</v>
      </c>
      <c r="C68" s="13" t="s">
        <v>7</v>
      </c>
      <c r="D68" s="13" t="s">
        <v>31</v>
      </c>
      <c r="E68" s="13" t="s">
        <v>17</v>
      </c>
      <c r="F68" s="13" t="s">
        <v>20</v>
      </c>
      <c r="G68" s="13" t="s">
        <v>11</v>
      </c>
      <c r="H68" s="13" t="s">
        <v>12</v>
      </c>
      <c r="I68" s="13" t="s">
        <v>53</v>
      </c>
      <c r="J68" s="3" t="s">
        <v>4</v>
      </c>
      <c r="K68" s="3"/>
      <c r="L68" s="3"/>
      <c r="M68" s="3"/>
      <c r="N68" s="3"/>
      <c r="O68" s="3"/>
      <c r="P68" s="19">
        <f>SUM(P69)</f>
        <v>1584.97</v>
      </c>
      <c r="Q68" s="19">
        <f t="shared" ref="Q68:T68" si="26">SUM(Q69)</f>
        <v>2500</v>
      </c>
      <c r="R68" s="19">
        <f>SUM(R69)</f>
        <v>2900</v>
      </c>
      <c r="S68" s="19">
        <f t="shared" si="26"/>
        <v>2500</v>
      </c>
      <c r="T68" s="32">
        <f t="shared" si="26"/>
        <v>1500</v>
      </c>
    </row>
    <row r="69" spans="1:20" s="1" customFormat="1" ht="34.5" customHeight="1">
      <c r="A69" s="46">
        <f t="shared" si="2"/>
        <v>60</v>
      </c>
      <c r="B69" s="13" t="s">
        <v>86</v>
      </c>
      <c r="C69" s="13" t="s">
        <v>7</v>
      </c>
      <c r="D69" s="13" t="s">
        <v>31</v>
      </c>
      <c r="E69" s="13" t="s">
        <v>17</v>
      </c>
      <c r="F69" s="13" t="s">
        <v>96</v>
      </c>
      <c r="G69" s="13" t="s">
        <v>54</v>
      </c>
      <c r="H69" s="13" t="s">
        <v>12</v>
      </c>
      <c r="I69" s="13" t="s">
        <v>53</v>
      </c>
      <c r="J69" s="23" t="s">
        <v>97</v>
      </c>
      <c r="K69" s="2" t="s">
        <v>172</v>
      </c>
      <c r="L69" s="53">
        <v>100</v>
      </c>
      <c r="M69" s="53">
        <v>100</v>
      </c>
      <c r="N69" s="53">
        <v>100</v>
      </c>
      <c r="O69" s="53">
        <v>100</v>
      </c>
      <c r="P69" s="19">
        <v>1584.97</v>
      </c>
      <c r="Q69" s="19">
        <v>2500</v>
      </c>
      <c r="R69" s="19">
        <v>2900</v>
      </c>
      <c r="S69" s="19">
        <v>2500</v>
      </c>
      <c r="T69" s="31">
        <v>1500</v>
      </c>
    </row>
    <row r="70" spans="1:20" s="1" customFormat="1" ht="56.25" customHeight="1">
      <c r="A70" s="46">
        <f t="shared" si="2"/>
        <v>61</v>
      </c>
      <c r="B70" s="13" t="s">
        <v>86</v>
      </c>
      <c r="C70" s="13" t="s">
        <v>7</v>
      </c>
      <c r="D70" s="13" t="s">
        <v>31</v>
      </c>
      <c r="E70" s="13" t="s">
        <v>23</v>
      </c>
      <c r="F70" s="13" t="s">
        <v>14</v>
      </c>
      <c r="G70" s="13" t="s">
        <v>11</v>
      </c>
      <c r="H70" s="13" t="s">
        <v>12</v>
      </c>
      <c r="I70" s="13" t="s">
        <v>105</v>
      </c>
      <c r="J70" s="23" t="s">
        <v>107</v>
      </c>
      <c r="K70" s="23"/>
      <c r="L70" s="23"/>
      <c r="M70" s="23"/>
      <c r="N70" s="23"/>
      <c r="O70" s="23"/>
      <c r="P70" s="19">
        <f>SUM(P71)</f>
        <v>1397.07</v>
      </c>
      <c r="Q70" s="19">
        <f t="shared" ref="Q70:T70" si="27">SUM(Q71)</f>
        <v>1600</v>
      </c>
      <c r="R70" s="19">
        <f>SUM(R71)</f>
        <v>1200</v>
      </c>
      <c r="S70" s="19">
        <f t="shared" si="27"/>
        <v>1600</v>
      </c>
      <c r="T70" s="32">
        <f t="shared" si="27"/>
        <v>2600</v>
      </c>
    </row>
    <row r="71" spans="1:20" s="1" customFormat="1" ht="54.75" customHeight="1">
      <c r="A71" s="46">
        <f t="shared" si="2"/>
        <v>62</v>
      </c>
      <c r="B71" s="13" t="s">
        <v>86</v>
      </c>
      <c r="C71" s="13" t="s">
        <v>7</v>
      </c>
      <c r="D71" s="13" t="s">
        <v>31</v>
      </c>
      <c r="E71" s="13" t="s">
        <v>23</v>
      </c>
      <c r="F71" s="13" t="s">
        <v>16</v>
      </c>
      <c r="G71" s="13" t="s">
        <v>54</v>
      </c>
      <c r="H71" s="13" t="s">
        <v>12</v>
      </c>
      <c r="I71" s="13" t="s">
        <v>105</v>
      </c>
      <c r="J71" s="23" t="s">
        <v>106</v>
      </c>
      <c r="K71" s="2" t="s">
        <v>172</v>
      </c>
      <c r="L71" s="53">
        <v>100</v>
      </c>
      <c r="M71" s="53">
        <v>100</v>
      </c>
      <c r="N71" s="53">
        <v>100</v>
      </c>
      <c r="O71" s="53">
        <v>100</v>
      </c>
      <c r="P71" s="19">
        <v>1397.07</v>
      </c>
      <c r="Q71" s="19">
        <v>1600</v>
      </c>
      <c r="R71" s="19">
        <v>1200</v>
      </c>
      <c r="S71" s="19">
        <v>1600</v>
      </c>
      <c r="T71" s="31">
        <v>2600</v>
      </c>
    </row>
    <row r="72" spans="1:20" s="1" customFormat="1" ht="31.5" customHeight="1">
      <c r="A72" s="46">
        <f t="shared" si="2"/>
        <v>63</v>
      </c>
      <c r="B72" s="13" t="s">
        <v>38</v>
      </c>
      <c r="C72" s="13" t="s">
        <v>7</v>
      </c>
      <c r="D72" s="13" t="s">
        <v>32</v>
      </c>
      <c r="E72" s="13" t="s">
        <v>11</v>
      </c>
      <c r="F72" s="13" t="s">
        <v>38</v>
      </c>
      <c r="G72" s="13" t="s">
        <v>11</v>
      </c>
      <c r="H72" s="13" t="s">
        <v>12</v>
      </c>
      <c r="I72" s="13" t="s">
        <v>38</v>
      </c>
      <c r="J72" s="3" t="s">
        <v>5</v>
      </c>
      <c r="K72" s="3"/>
      <c r="L72" s="3"/>
      <c r="M72" s="3"/>
      <c r="N72" s="3"/>
      <c r="O72" s="3"/>
      <c r="P72" s="20">
        <f>SUM(P73+P76+P77+P78+P79+P83+P84+P93+P94+P95+P98)</f>
        <v>1999.9299999999998</v>
      </c>
      <c r="Q72" s="20">
        <f t="shared" ref="Q72:T72" si="28">SUM(Q73+Q76+Q77+Q78+Q79+Q83+Q84+Q93+Q94+Q95+Q98)</f>
        <v>3147</v>
      </c>
      <c r="R72" s="20">
        <f t="shared" si="28"/>
        <v>3147</v>
      </c>
      <c r="S72" s="20">
        <f t="shared" si="28"/>
        <v>3147</v>
      </c>
      <c r="T72" s="20">
        <f t="shared" si="28"/>
        <v>3147</v>
      </c>
    </row>
    <row r="73" spans="1:20" s="1" customFormat="1" ht="31.5" customHeight="1">
      <c r="A73" s="46">
        <f t="shared" si="2"/>
        <v>64</v>
      </c>
      <c r="B73" s="13" t="s">
        <v>39</v>
      </c>
      <c r="C73" s="13" t="s">
        <v>7</v>
      </c>
      <c r="D73" s="13" t="s">
        <v>32</v>
      </c>
      <c r="E73" s="13" t="s">
        <v>24</v>
      </c>
      <c r="F73" s="13" t="s">
        <v>38</v>
      </c>
      <c r="G73" s="13" t="s">
        <v>11</v>
      </c>
      <c r="H73" s="13" t="s">
        <v>12</v>
      </c>
      <c r="I73" s="13" t="s">
        <v>26</v>
      </c>
      <c r="J73" s="3" t="s">
        <v>57</v>
      </c>
      <c r="K73" s="39" t="s">
        <v>170</v>
      </c>
      <c r="L73" s="3"/>
      <c r="M73" s="3"/>
      <c r="N73" s="3"/>
      <c r="O73" s="3"/>
      <c r="P73" s="19">
        <f>SUM(P74:P75)</f>
        <v>5.93</v>
      </c>
      <c r="Q73" s="19">
        <f t="shared" ref="Q73:R73" si="29">SUM(Q74:Q75)</f>
        <v>8</v>
      </c>
      <c r="R73" s="19">
        <f t="shared" si="29"/>
        <v>8</v>
      </c>
      <c r="S73" s="19">
        <f t="shared" ref="S73:T73" si="30">SUM(S74:S75)</f>
        <v>8</v>
      </c>
      <c r="T73" s="19">
        <f t="shared" si="30"/>
        <v>8</v>
      </c>
    </row>
    <row r="74" spans="1:20" s="1" customFormat="1" ht="31.5" customHeight="1">
      <c r="A74" s="46">
        <f t="shared" si="2"/>
        <v>65</v>
      </c>
      <c r="B74" s="13" t="s">
        <v>39</v>
      </c>
      <c r="C74" s="13" t="s">
        <v>7</v>
      </c>
      <c r="D74" s="13" t="s">
        <v>32</v>
      </c>
      <c r="E74" s="13" t="s">
        <v>24</v>
      </c>
      <c r="F74" s="13" t="s">
        <v>14</v>
      </c>
      <c r="G74" s="13" t="s">
        <v>13</v>
      </c>
      <c r="H74" s="13" t="s">
        <v>12</v>
      </c>
      <c r="I74" s="13" t="s">
        <v>26</v>
      </c>
      <c r="J74" s="57" t="s">
        <v>182</v>
      </c>
      <c r="K74" s="39" t="s">
        <v>170</v>
      </c>
      <c r="L74" s="53">
        <v>50</v>
      </c>
      <c r="M74" s="53">
        <v>50</v>
      </c>
      <c r="N74" s="53">
        <v>50</v>
      </c>
      <c r="O74" s="53">
        <v>50</v>
      </c>
      <c r="P74" s="19">
        <v>3.75</v>
      </c>
      <c r="Q74" s="19">
        <v>5</v>
      </c>
      <c r="R74" s="19">
        <v>5</v>
      </c>
      <c r="S74" s="19">
        <v>5</v>
      </c>
      <c r="T74" s="19">
        <v>5</v>
      </c>
    </row>
    <row r="75" spans="1:20" s="1" customFormat="1" ht="31.5" customHeight="1">
      <c r="A75" s="46">
        <f t="shared" si="2"/>
        <v>66</v>
      </c>
      <c r="B75" s="13" t="s">
        <v>39</v>
      </c>
      <c r="C75" s="13" t="s">
        <v>7</v>
      </c>
      <c r="D75" s="13" t="s">
        <v>32</v>
      </c>
      <c r="E75" s="13" t="s">
        <v>24</v>
      </c>
      <c r="F75" s="13" t="s">
        <v>19</v>
      </c>
      <c r="G75" s="13" t="s">
        <v>13</v>
      </c>
      <c r="H75" s="13" t="s">
        <v>12</v>
      </c>
      <c r="I75" s="13" t="s">
        <v>26</v>
      </c>
      <c r="J75" s="59" t="s">
        <v>183</v>
      </c>
      <c r="K75" s="39" t="s">
        <v>170</v>
      </c>
      <c r="L75" s="53">
        <v>50</v>
      </c>
      <c r="M75" s="53">
        <v>50</v>
      </c>
      <c r="N75" s="53">
        <v>50</v>
      </c>
      <c r="O75" s="53">
        <v>50</v>
      </c>
      <c r="P75" s="19">
        <v>2.1800000000000002</v>
      </c>
      <c r="Q75" s="19">
        <v>3</v>
      </c>
      <c r="R75" s="19">
        <v>3</v>
      </c>
      <c r="S75" s="19">
        <v>3</v>
      </c>
      <c r="T75" s="19">
        <v>3</v>
      </c>
    </row>
    <row r="76" spans="1:20" s="1" customFormat="1" ht="73.5" customHeight="1">
      <c r="A76" s="46">
        <f t="shared" ref="A76:A140" si="31">SUM(A75+1)</f>
        <v>67</v>
      </c>
      <c r="B76" s="13" t="s">
        <v>39</v>
      </c>
      <c r="C76" s="13" t="s">
        <v>7</v>
      </c>
      <c r="D76" s="13" t="s">
        <v>32</v>
      </c>
      <c r="E76" s="13" t="s">
        <v>23</v>
      </c>
      <c r="F76" s="13" t="s">
        <v>38</v>
      </c>
      <c r="G76" s="13" t="s">
        <v>13</v>
      </c>
      <c r="H76" s="13" t="s">
        <v>12</v>
      </c>
      <c r="I76" s="13" t="s">
        <v>26</v>
      </c>
      <c r="J76" s="3" t="s">
        <v>58</v>
      </c>
      <c r="K76" s="39" t="s">
        <v>170</v>
      </c>
      <c r="L76" s="53">
        <v>100</v>
      </c>
      <c r="M76" s="53">
        <v>100</v>
      </c>
      <c r="N76" s="53">
        <v>100</v>
      </c>
      <c r="O76" s="53">
        <v>100</v>
      </c>
      <c r="P76" s="19"/>
      <c r="Q76" s="19">
        <v>10</v>
      </c>
      <c r="R76" s="19">
        <v>10</v>
      </c>
      <c r="S76" s="19">
        <v>10</v>
      </c>
      <c r="T76" s="19">
        <v>10</v>
      </c>
    </row>
    <row r="77" spans="1:20" s="1" customFormat="1" ht="81" customHeight="1">
      <c r="A77" s="46">
        <f t="shared" si="31"/>
        <v>68</v>
      </c>
      <c r="B77" s="13" t="s">
        <v>195</v>
      </c>
      <c r="C77" s="13" t="s">
        <v>7</v>
      </c>
      <c r="D77" s="13" t="s">
        <v>32</v>
      </c>
      <c r="E77" s="13" t="s">
        <v>22</v>
      </c>
      <c r="F77" s="13" t="s">
        <v>38</v>
      </c>
      <c r="G77" s="13" t="s">
        <v>13</v>
      </c>
      <c r="H77" s="13" t="s">
        <v>12</v>
      </c>
      <c r="I77" s="13" t="s">
        <v>26</v>
      </c>
      <c r="J77" s="35" t="s">
        <v>118</v>
      </c>
      <c r="K77" s="58" t="s">
        <v>194</v>
      </c>
      <c r="L77" s="53">
        <v>100</v>
      </c>
      <c r="M77" s="53">
        <v>100</v>
      </c>
      <c r="N77" s="53">
        <v>100</v>
      </c>
      <c r="O77" s="53">
        <v>100</v>
      </c>
      <c r="P77" s="19"/>
      <c r="Q77" s="19">
        <v>7</v>
      </c>
      <c r="R77" s="19">
        <v>7</v>
      </c>
      <c r="S77" s="19">
        <v>7</v>
      </c>
      <c r="T77" s="19">
        <v>7</v>
      </c>
    </row>
    <row r="78" spans="1:20" s="1" customFormat="1" ht="57" customHeight="1">
      <c r="A78" s="46">
        <f t="shared" si="31"/>
        <v>69</v>
      </c>
      <c r="B78" s="13" t="s">
        <v>86</v>
      </c>
      <c r="C78" s="13" t="s">
        <v>7</v>
      </c>
      <c r="D78" s="13" t="s">
        <v>32</v>
      </c>
      <c r="E78" s="13" t="s">
        <v>209</v>
      </c>
      <c r="F78" s="13" t="s">
        <v>210</v>
      </c>
      <c r="G78" s="13" t="s">
        <v>54</v>
      </c>
      <c r="H78" s="13" t="s">
        <v>12</v>
      </c>
      <c r="I78" s="13" t="s">
        <v>26</v>
      </c>
      <c r="J78" s="57" t="s">
        <v>208</v>
      </c>
      <c r="K78" s="2" t="s">
        <v>172</v>
      </c>
      <c r="L78" s="53">
        <v>100</v>
      </c>
      <c r="M78" s="53">
        <v>100</v>
      </c>
      <c r="N78" s="53">
        <v>100</v>
      </c>
      <c r="O78" s="53">
        <v>100</v>
      </c>
      <c r="P78" s="19">
        <v>6.9</v>
      </c>
      <c r="Q78" s="19">
        <v>6.9</v>
      </c>
      <c r="R78" s="19"/>
      <c r="S78" s="19"/>
      <c r="T78" s="19"/>
    </row>
    <row r="79" spans="1:20" s="1" customFormat="1" ht="31.5" customHeight="1">
      <c r="A79" s="46">
        <f t="shared" si="31"/>
        <v>70</v>
      </c>
      <c r="B79" s="13" t="s">
        <v>38</v>
      </c>
      <c r="C79" s="13" t="s">
        <v>7</v>
      </c>
      <c r="D79" s="13" t="s">
        <v>32</v>
      </c>
      <c r="E79" s="13" t="s">
        <v>59</v>
      </c>
      <c r="F79" s="13" t="s">
        <v>38</v>
      </c>
      <c r="G79" s="13" t="s">
        <v>13</v>
      </c>
      <c r="H79" s="13" t="s">
        <v>12</v>
      </c>
      <c r="I79" s="13" t="s">
        <v>26</v>
      </c>
      <c r="J79" s="3" t="s">
        <v>60</v>
      </c>
      <c r="K79" s="3"/>
      <c r="L79" s="3"/>
      <c r="M79" s="3"/>
      <c r="N79" s="3"/>
      <c r="O79" s="3"/>
      <c r="P79" s="19">
        <f>SUM(P80:P82)</f>
        <v>255.13</v>
      </c>
      <c r="Q79" s="19">
        <v>407</v>
      </c>
      <c r="R79" s="19">
        <f t="shared" ref="R79" si="32">SUM(R80:R82)</f>
        <v>457</v>
      </c>
      <c r="S79" s="19">
        <f t="shared" ref="S79:T79" si="33">SUM(S80:S82)</f>
        <v>457</v>
      </c>
      <c r="T79" s="19">
        <f t="shared" si="33"/>
        <v>457</v>
      </c>
    </row>
    <row r="80" spans="1:20" s="1" customFormat="1" ht="31.5" customHeight="1">
      <c r="A80" s="46">
        <f t="shared" si="31"/>
        <v>71</v>
      </c>
      <c r="B80" s="13" t="s">
        <v>186</v>
      </c>
      <c r="C80" s="13" t="s">
        <v>7</v>
      </c>
      <c r="D80" s="13" t="s">
        <v>32</v>
      </c>
      <c r="E80" s="13" t="s">
        <v>59</v>
      </c>
      <c r="F80" s="13" t="s">
        <v>187</v>
      </c>
      <c r="G80" s="13" t="s">
        <v>13</v>
      </c>
      <c r="H80" s="13" t="s">
        <v>12</v>
      </c>
      <c r="I80" s="13" t="s">
        <v>26</v>
      </c>
      <c r="J80" s="3" t="s">
        <v>184</v>
      </c>
      <c r="K80" s="58" t="s">
        <v>185</v>
      </c>
      <c r="L80" s="53">
        <v>100</v>
      </c>
      <c r="M80" s="53">
        <v>100</v>
      </c>
      <c r="N80" s="53">
        <v>100</v>
      </c>
      <c r="O80" s="53">
        <v>100</v>
      </c>
      <c r="P80" s="19">
        <v>1.5</v>
      </c>
      <c r="Q80" s="19">
        <v>2</v>
      </c>
      <c r="R80" s="19">
        <v>2</v>
      </c>
      <c r="S80" s="19">
        <v>2</v>
      </c>
      <c r="T80" s="19">
        <v>2</v>
      </c>
    </row>
    <row r="81" spans="1:20" s="1" customFormat="1" ht="42" customHeight="1">
      <c r="A81" s="46">
        <f t="shared" si="31"/>
        <v>72</v>
      </c>
      <c r="B81" s="13" t="s">
        <v>188</v>
      </c>
      <c r="C81" s="13" t="s">
        <v>7</v>
      </c>
      <c r="D81" s="13" t="s">
        <v>32</v>
      </c>
      <c r="E81" s="13" t="s">
        <v>59</v>
      </c>
      <c r="F81" s="13" t="s">
        <v>190</v>
      </c>
      <c r="G81" s="13" t="s">
        <v>13</v>
      </c>
      <c r="H81" s="13" t="s">
        <v>12</v>
      </c>
      <c r="I81" s="13" t="s">
        <v>26</v>
      </c>
      <c r="J81" s="3" t="s">
        <v>189</v>
      </c>
      <c r="K81" s="58" t="s">
        <v>191</v>
      </c>
      <c r="L81" s="53">
        <v>100</v>
      </c>
      <c r="M81" s="53">
        <v>100</v>
      </c>
      <c r="N81" s="53">
        <v>100</v>
      </c>
      <c r="O81" s="53">
        <v>100</v>
      </c>
      <c r="P81" s="19">
        <v>4.5999999999999996</v>
      </c>
      <c r="Q81" s="19">
        <v>5</v>
      </c>
      <c r="R81" s="19">
        <v>5</v>
      </c>
      <c r="S81" s="19">
        <v>5</v>
      </c>
      <c r="T81" s="19">
        <v>5</v>
      </c>
    </row>
    <row r="82" spans="1:20" s="1" customFormat="1" ht="31.5" customHeight="1">
      <c r="A82" s="46">
        <f t="shared" si="31"/>
        <v>73</v>
      </c>
      <c r="B82" s="13" t="s">
        <v>192</v>
      </c>
      <c r="C82" s="13" t="s">
        <v>7</v>
      </c>
      <c r="D82" s="13" t="s">
        <v>32</v>
      </c>
      <c r="E82" s="13" t="s">
        <v>59</v>
      </c>
      <c r="F82" s="13" t="s">
        <v>190</v>
      </c>
      <c r="G82" s="13" t="s">
        <v>13</v>
      </c>
      <c r="H82" s="13" t="s">
        <v>12</v>
      </c>
      <c r="I82" s="13" t="s">
        <v>26</v>
      </c>
      <c r="J82" s="3" t="s">
        <v>189</v>
      </c>
      <c r="K82" s="58" t="s">
        <v>193</v>
      </c>
      <c r="L82" s="53">
        <v>100</v>
      </c>
      <c r="M82" s="53">
        <v>100</v>
      </c>
      <c r="N82" s="53">
        <v>100</v>
      </c>
      <c r="O82" s="53">
        <v>100</v>
      </c>
      <c r="P82" s="19">
        <v>249.03</v>
      </c>
      <c r="Q82" s="19">
        <v>400</v>
      </c>
      <c r="R82" s="19">
        <v>450</v>
      </c>
      <c r="S82" s="19">
        <v>450</v>
      </c>
      <c r="T82" s="19">
        <v>450</v>
      </c>
    </row>
    <row r="83" spans="1:20" s="1" customFormat="1" ht="49.5" customHeight="1">
      <c r="A83" s="46">
        <f t="shared" si="31"/>
        <v>74</v>
      </c>
      <c r="B83" s="13" t="s">
        <v>81</v>
      </c>
      <c r="C83" s="13" t="s">
        <v>7</v>
      </c>
      <c r="D83" s="13" t="s">
        <v>32</v>
      </c>
      <c r="E83" s="13" t="s">
        <v>67</v>
      </c>
      <c r="F83" s="13" t="s">
        <v>38</v>
      </c>
      <c r="G83" s="13" t="s">
        <v>13</v>
      </c>
      <c r="H83" s="13" t="s">
        <v>12</v>
      </c>
      <c r="I83" s="13" t="s">
        <v>26</v>
      </c>
      <c r="J83" s="3" t="s">
        <v>68</v>
      </c>
      <c r="K83" s="58" t="s">
        <v>194</v>
      </c>
      <c r="L83" s="53">
        <v>100</v>
      </c>
      <c r="M83" s="53">
        <v>100</v>
      </c>
      <c r="N83" s="53">
        <v>100</v>
      </c>
      <c r="O83" s="53">
        <v>100</v>
      </c>
      <c r="P83" s="19">
        <v>17.75</v>
      </c>
      <c r="Q83" s="19">
        <v>30</v>
      </c>
      <c r="R83" s="19">
        <v>30</v>
      </c>
      <c r="S83" s="19">
        <v>30</v>
      </c>
      <c r="T83" s="19">
        <v>30</v>
      </c>
    </row>
    <row r="84" spans="1:20" s="1" customFormat="1" ht="38.25" customHeight="1">
      <c r="A84" s="46">
        <f t="shared" si="31"/>
        <v>75</v>
      </c>
      <c r="B84" s="13" t="s">
        <v>38</v>
      </c>
      <c r="C84" s="13" t="s">
        <v>7</v>
      </c>
      <c r="D84" s="13" t="s">
        <v>32</v>
      </c>
      <c r="E84" s="13" t="s">
        <v>61</v>
      </c>
      <c r="F84" s="13" t="s">
        <v>20</v>
      </c>
      <c r="G84" s="13" t="s">
        <v>54</v>
      </c>
      <c r="H84" s="13" t="s">
        <v>12</v>
      </c>
      <c r="I84" s="13" t="s">
        <v>26</v>
      </c>
      <c r="J84" s="3" t="s">
        <v>62</v>
      </c>
      <c r="K84" s="3"/>
      <c r="L84" s="3"/>
      <c r="M84" s="3"/>
      <c r="N84" s="3"/>
      <c r="O84" s="3"/>
      <c r="P84" s="19">
        <f>SUM(P85:P92)</f>
        <v>937.67</v>
      </c>
      <c r="Q84" s="19">
        <v>1625</v>
      </c>
      <c r="R84" s="19">
        <f t="shared" ref="R84" si="34">SUM(R85:R92)</f>
        <v>1533</v>
      </c>
      <c r="S84" s="19">
        <f t="shared" ref="S84:T84" si="35">SUM(S85:S92)</f>
        <v>1533</v>
      </c>
      <c r="T84" s="19">
        <f t="shared" si="35"/>
        <v>1533</v>
      </c>
    </row>
    <row r="85" spans="1:20" s="1" customFormat="1" ht="40.5" customHeight="1">
      <c r="A85" s="46">
        <f t="shared" si="31"/>
        <v>76</v>
      </c>
      <c r="B85" s="60" t="s">
        <v>86</v>
      </c>
      <c r="C85" s="13" t="s">
        <v>7</v>
      </c>
      <c r="D85" s="13" t="s">
        <v>32</v>
      </c>
      <c r="E85" s="13" t="s">
        <v>61</v>
      </c>
      <c r="F85" s="13" t="s">
        <v>20</v>
      </c>
      <c r="G85" s="13" t="s">
        <v>54</v>
      </c>
      <c r="H85" s="13" t="s">
        <v>12</v>
      </c>
      <c r="I85" s="13" t="s">
        <v>26</v>
      </c>
      <c r="J85" s="3" t="s">
        <v>62</v>
      </c>
      <c r="K85" s="58" t="s">
        <v>172</v>
      </c>
      <c r="L85" s="53">
        <v>100</v>
      </c>
      <c r="M85" s="53">
        <v>100</v>
      </c>
      <c r="N85" s="53">
        <v>100</v>
      </c>
      <c r="O85" s="53">
        <v>100</v>
      </c>
      <c r="P85" s="19">
        <v>52.16</v>
      </c>
      <c r="Q85" s="19">
        <v>70</v>
      </c>
      <c r="R85" s="19">
        <v>70</v>
      </c>
      <c r="S85" s="19">
        <v>70</v>
      </c>
      <c r="T85" s="19">
        <v>70</v>
      </c>
    </row>
    <row r="86" spans="1:20" s="1" customFormat="1" ht="44.25" customHeight="1">
      <c r="A86" s="46">
        <f t="shared" si="31"/>
        <v>77</v>
      </c>
      <c r="B86" s="60" t="s">
        <v>188</v>
      </c>
      <c r="C86" s="13" t="s">
        <v>7</v>
      </c>
      <c r="D86" s="13" t="s">
        <v>32</v>
      </c>
      <c r="E86" s="13" t="s">
        <v>61</v>
      </c>
      <c r="F86" s="13" t="s">
        <v>20</v>
      </c>
      <c r="G86" s="13" t="s">
        <v>54</v>
      </c>
      <c r="H86" s="13" t="s">
        <v>12</v>
      </c>
      <c r="I86" s="13" t="s">
        <v>26</v>
      </c>
      <c r="J86" s="3" t="s">
        <v>62</v>
      </c>
      <c r="K86" s="58" t="s">
        <v>191</v>
      </c>
      <c r="L86" s="53">
        <v>100</v>
      </c>
      <c r="M86" s="53">
        <v>100</v>
      </c>
      <c r="N86" s="53">
        <v>100</v>
      </c>
      <c r="O86" s="53">
        <v>100</v>
      </c>
      <c r="P86" s="19">
        <v>59</v>
      </c>
      <c r="Q86" s="19">
        <v>70</v>
      </c>
      <c r="R86" s="19">
        <v>70</v>
      </c>
      <c r="S86" s="19">
        <v>70</v>
      </c>
      <c r="T86" s="19">
        <v>70</v>
      </c>
    </row>
    <row r="87" spans="1:20" s="1" customFormat="1" ht="48" customHeight="1">
      <c r="A87" s="46">
        <f t="shared" si="31"/>
        <v>78</v>
      </c>
      <c r="B87" s="60" t="s">
        <v>186</v>
      </c>
      <c r="C87" s="13" t="s">
        <v>7</v>
      </c>
      <c r="D87" s="13" t="s">
        <v>32</v>
      </c>
      <c r="E87" s="13" t="s">
        <v>61</v>
      </c>
      <c r="F87" s="13" t="s">
        <v>20</v>
      </c>
      <c r="G87" s="13" t="s">
        <v>54</v>
      </c>
      <c r="H87" s="13" t="s">
        <v>12</v>
      </c>
      <c r="I87" s="13" t="s">
        <v>26</v>
      </c>
      <c r="J87" s="3" t="s">
        <v>62</v>
      </c>
      <c r="K87" s="58" t="s">
        <v>185</v>
      </c>
      <c r="L87" s="53">
        <v>100</v>
      </c>
      <c r="M87" s="53">
        <v>100</v>
      </c>
      <c r="N87" s="53">
        <v>100</v>
      </c>
      <c r="O87" s="53">
        <v>100</v>
      </c>
      <c r="P87" s="19">
        <v>2</v>
      </c>
      <c r="Q87" s="19">
        <v>20</v>
      </c>
      <c r="R87" s="19">
        <v>20</v>
      </c>
      <c r="S87" s="19">
        <v>20</v>
      </c>
      <c r="T87" s="19">
        <v>20</v>
      </c>
    </row>
    <row r="88" spans="1:20" s="1" customFormat="1" ht="42.75" customHeight="1">
      <c r="A88" s="46">
        <f t="shared" si="31"/>
        <v>79</v>
      </c>
      <c r="B88" s="60" t="s">
        <v>195</v>
      </c>
      <c r="C88" s="13" t="s">
        <v>7</v>
      </c>
      <c r="D88" s="13" t="s">
        <v>32</v>
      </c>
      <c r="E88" s="13" t="s">
        <v>61</v>
      </c>
      <c r="F88" s="13" t="s">
        <v>20</v>
      </c>
      <c r="G88" s="13" t="s">
        <v>54</v>
      </c>
      <c r="H88" s="13" t="s">
        <v>12</v>
      </c>
      <c r="I88" s="13" t="s">
        <v>26</v>
      </c>
      <c r="J88" s="3" t="s">
        <v>62</v>
      </c>
      <c r="K88" s="58" t="s">
        <v>194</v>
      </c>
      <c r="L88" s="53">
        <v>100</v>
      </c>
      <c r="M88" s="53">
        <v>100</v>
      </c>
      <c r="N88" s="53">
        <v>100</v>
      </c>
      <c r="O88" s="53">
        <v>100</v>
      </c>
      <c r="P88" s="19">
        <v>753.81</v>
      </c>
      <c r="Q88" s="19">
        <v>1200</v>
      </c>
      <c r="R88" s="19">
        <v>1300</v>
      </c>
      <c r="S88" s="19">
        <v>1300</v>
      </c>
      <c r="T88" s="19">
        <v>1300</v>
      </c>
    </row>
    <row r="89" spans="1:20" s="1" customFormat="1" ht="31.5" customHeight="1">
      <c r="A89" s="46">
        <f t="shared" si="31"/>
        <v>80</v>
      </c>
      <c r="B89" s="62" t="s">
        <v>192</v>
      </c>
      <c r="C89" s="63" t="s">
        <v>7</v>
      </c>
      <c r="D89" s="63" t="s">
        <v>32</v>
      </c>
      <c r="E89" s="63" t="s">
        <v>61</v>
      </c>
      <c r="F89" s="63" t="s">
        <v>20</v>
      </c>
      <c r="G89" s="63" t="s">
        <v>54</v>
      </c>
      <c r="H89" s="13" t="s">
        <v>12</v>
      </c>
      <c r="I89" s="13" t="s">
        <v>26</v>
      </c>
      <c r="J89" s="3" t="s">
        <v>62</v>
      </c>
      <c r="K89" s="58" t="s">
        <v>193</v>
      </c>
      <c r="L89" s="53">
        <v>100</v>
      </c>
      <c r="M89" s="53">
        <v>100</v>
      </c>
      <c r="N89" s="53">
        <v>100</v>
      </c>
      <c r="O89" s="53">
        <v>100</v>
      </c>
      <c r="P89" s="19">
        <v>-2</v>
      </c>
      <c r="Q89" s="19">
        <v>-2</v>
      </c>
      <c r="R89" s="19"/>
      <c r="S89" s="19"/>
      <c r="T89" s="19"/>
    </row>
    <row r="90" spans="1:20" s="1" customFormat="1" ht="42.75" customHeight="1">
      <c r="A90" s="46">
        <f t="shared" si="31"/>
        <v>81</v>
      </c>
      <c r="B90" s="64" t="s">
        <v>196</v>
      </c>
      <c r="C90" s="13" t="s">
        <v>7</v>
      </c>
      <c r="D90" s="13" t="s">
        <v>32</v>
      </c>
      <c r="E90" s="13" t="s">
        <v>61</v>
      </c>
      <c r="F90" s="13" t="s">
        <v>20</v>
      </c>
      <c r="G90" s="13" t="s">
        <v>54</v>
      </c>
      <c r="H90" s="13" t="s">
        <v>12</v>
      </c>
      <c r="I90" s="13" t="s">
        <v>26</v>
      </c>
      <c r="J90" s="3" t="s">
        <v>62</v>
      </c>
      <c r="K90" s="58" t="s">
        <v>197</v>
      </c>
      <c r="L90" s="53">
        <v>100</v>
      </c>
      <c r="M90" s="53">
        <v>100</v>
      </c>
      <c r="N90" s="53">
        <v>100</v>
      </c>
      <c r="O90" s="53">
        <v>100</v>
      </c>
      <c r="P90" s="19">
        <v>5</v>
      </c>
      <c r="Q90" s="19">
        <v>5</v>
      </c>
      <c r="R90" s="19">
        <v>3</v>
      </c>
      <c r="S90" s="19">
        <v>3</v>
      </c>
      <c r="T90" s="19">
        <v>3</v>
      </c>
    </row>
    <row r="91" spans="1:20" s="1" customFormat="1" ht="31.5" customHeight="1">
      <c r="A91" s="46">
        <f t="shared" si="31"/>
        <v>82</v>
      </c>
      <c r="B91" s="64" t="s">
        <v>205</v>
      </c>
      <c r="C91" s="13" t="s">
        <v>7</v>
      </c>
      <c r="D91" s="13" t="s">
        <v>32</v>
      </c>
      <c r="E91" s="13" t="s">
        <v>61</v>
      </c>
      <c r="F91" s="13" t="s">
        <v>20</v>
      </c>
      <c r="G91" s="13" t="s">
        <v>54</v>
      </c>
      <c r="H91" s="13" t="s">
        <v>12</v>
      </c>
      <c r="I91" s="13" t="s">
        <v>26</v>
      </c>
      <c r="J91" s="3" t="s">
        <v>62</v>
      </c>
      <c r="K91" s="61" t="s">
        <v>204</v>
      </c>
      <c r="L91" s="53">
        <v>100</v>
      </c>
      <c r="M91" s="53">
        <v>100</v>
      </c>
      <c r="N91" s="53">
        <v>100</v>
      </c>
      <c r="O91" s="53">
        <v>100</v>
      </c>
      <c r="P91" s="19">
        <v>17.7</v>
      </c>
      <c r="Q91" s="19">
        <v>20</v>
      </c>
      <c r="R91" s="19">
        <v>20</v>
      </c>
      <c r="S91" s="19">
        <v>20</v>
      </c>
      <c r="T91" s="19">
        <v>20</v>
      </c>
    </row>
    <row r="92" spans="1:20" s="1" customFormat="1" ht="31.5" customHeight="1">
      <c r="A92" s="46">
        <f t="shared" si="31"/>
        <v>83</v>
      </c>
      <c r="B92" s="64" t="s">
        <v>207</v>
      </c>
      <c r="C92" s="13" t="s">
        <v>7</v>
      </c>
      <c r="D92" s="13" t="s">
        <v>32</v>
      </c>
      <c r="E92" s="13" t="s">
        <v>61</v>
      </c>
      <c r="F92" s="13" t="s">
        <v>20</v>
      </c>
      <c r="G92" s="13" t="s">
        <v>54</v>
      </c>
      <c r="H92" s="13" t="s">
        <v>12</v>
      </c>
      <c r="I92" s="13" t="s">
        <v>26</v>
      </c>
      <c r="J92" s="3" t="s">
        <v>62</v>
      </c>
      <c r="K92" s="61" t="s">
        <v>206</v>
      </c>
      <c r="L92" s="53">
        <v>100</v>
      </c>
      <c r="M92" s="53">
        <v>100</v>
      </c>
      <c r="N92" s="53">
        <v>100</v>
      </c>
      <c r="O92" s="53">
        <v>100</v>
      </c>
      <c r="P92" s="19">
        <v>50</v>
      </c>
      <c r="Q92" s="19">
        <v>50</v>
      </c>
      <c r="R92" s="19">
        <v>50</v>
      </c>
      <c r="S92" s="19">
        <v>50</v>
      </c>
      <c r="T92" s="19">
        <v>50</v>
      </c>
    </row>
    <row r="93" spans="1:20" s="1" customFormat="1" ht="57.75" customHeight="1">
      <c r="A93" s="46">
        <f t="shared" si="31"/>
        <v>84</v>
      </c>
      <c r="B93" s="64" t="s">
        <v>195</v>
      </c>
      <c r="C93" s="13" t="s">
        <v>7</v>
      </c>
      <c r="D93" s="13" t="s">
        <v>32</v>
      </c>
      <c r="E93" s="13" t="s">
        <v>202</v>
      </c>
      <c r="F93" s="13" t="s">
        <v>19</v>
      </c>
      <c r="G93" s="13" t="s">
        <v>13</v>
      </c>
      <c r="H93" s="13" t="s">
        <v>12</v>
      </c>
      <c r="I93" s="13" t="s">
        <v>26</v>
      </c>
      <c r="J93" s="3" t="s">
        <v>203</v>
      </c>
      <c r="K93" s="58" t="s">
        <v>194</v>
      </c>
      <c r="L93" s="53"/>
      <c r="M93" s="53"/>
      <c r="N93" s="53"/>
      <c r="O93" s="53"/>
      <c r="P93" s="19">
        <v>27.25</v>
      </c>
      <c r="Q93" s="19">
        <v>30</v>
      </c>
      <c r="R93" s="19">
        <v>30</v>
      </c>
      <c r="S93" s="19">
        <v>30</v>
      </c>
      <c r="T93" s="19">
        <v>30</v>
      </c>
    </row>
    <row r="94" spans="1:20" s="1" customFormat="1" ht="66.75" customHeight="1">
      <c r="A94" s="46">
        <f t="shared" si="31"/>
        <v>85</v>
      </c>
      <c r="B94" s="13" t="s">
        <v>199</v>
      </c>
      <c r="C94" s="13" t="s">
        <v>7</v>
      </c>
      <c r="D94" s="13" t="s">
        <v>32</v>
      </c>
      <c r="E94" s="13" t="s">
        <v>200</v>
      </c>
      <c r="F94" s="13" t="s">
        <v>20</v>
      </c>
      <c r="G94" s="13" t="s">
        <v>54</v>
      </c>
      <c r="H94" s="13" t="s">
        <v>12</v>
      </c>
      <c r="I94" s="13" t="s">
        <v>26</v>
      </c>
      <c r="J94" s="22" t="s">
        <v>201</v>
      </c>
      <c r="K94" s="58" t="s">
        <v>198</v>
      </c>
      <c r="L94" s="53">
        <v>100</v>
      </c>
      <c r="M94" s="53">
        <v>100</v>
      </c>
      <c r="N94" s="53">
        <v>100</v>
      </c>
      <c r="O94" s="53">
        <v>100</v>
      </c>
      <c r="P94" s="19">
        <v>30</v>
      </c>
      <c r="Q94" s="19">
        <v>30</v>
      </c>
      <c r="R94" s="19"/>
      <c r="S94" s="19"/>
      <c r="T94" s="19"/>
    </row>
    <row r="95" spans="1:20" s="1" customFormat="1" ht="31.5" customHeight="1">
      <c r="A95" s="46">
        <f t="shared" si="31"/>
        <v>86</v>
      </c>
      <c r="B95" s="13" t="s">
        <v>38</v>
      </c>
      <c r="C95" s="13" t="s">
        <v>7</v>
      </c>
      <c r="D95" s="13" t="s">
        <v>32</v>
      </c>
      <c r="E95" s="13" t="s">
        <v>116</v>
      </c>
      <c r="F95" s="13" t="s">
        <v>38</v>
      </c>
      <c r="G95" s="13" t="s">
        <v>13</v>
      </c>
      <c r="H95" s="13" t="s">
        <v>12</v>
      </c>
      <c r="I95" s="13" t="s">
        <v>26</v>
      </c>
      <c r="J95" s="3" t="s">
        <v>117</v>
      </c>
      <c r="K95" s="3"/>
      <c r="L95" s="3"/>
      <c r="M95" s="3"/>
      <c r="N95" s="3"/>
      <c r="O95" s="3"/>
      <c r="P95" s="19">
        <f>SUM(P96:P97)</f>
        <v>661.73</v>
      </c>
      <c r="Q95" s="19">
        <f t="shared" ref="Q95:R95" si="36">SUM(Q96:Q97)</f>
        <v>901</v>
      </c>
      <c r="R95" s="19">
        <f t="shared" si="36"/>
        <v>979.9</v>
      </c>
      <c r="S95" s="19">
        <f t="shared" ref="S95:T95" si="37">SUM(S96:S97)</f>
        <v>979.9</v>
      </c>
      <c r="T95" s="19">
        <f t="shared" si="37"/>
        <v>979.9</v>
      </c>
    </row>
    <row r="96" spans="1:20" s="1" customFormat="1" ht="31.5" customHeight="1">
      <c r="A96" s="46">
        <f t="shared" si="31"/>
        <v>87</v>
      </c>
      <c r="B96" s="13" t="s">
        <v>195</v>
      </c>
      <c r="C96" s="13" t="s">
        <v>7</v>
      </c>
      <c r="D96" s="13" t="s">
        <v>32</v>
      </c>
      <c r="E96" s="13" t="s">
        <v>116</v>
      </c>
      <c r="F96" s="13" t="s">
        <v>38</v>
      </c>
      <c r="G96" s="13" t="s">
        <v>13</v>
      </c>
      <c r="H96" s="13" t="s">
        <v>12</v>
      </c>
      <c r="I96" s="13" t="s">
        <v>26</v>
      </c>
      <c r="J96" s="3" t="s">
        <v>117</v>
      </c>
      <c r="K96" s="58" t="s">
        <v>194</v>
      </c>
      <c r="L96" s="53">
        <v>100</v>
      </c>
      <c r="M96" s="53">
        <v>100</v>
      </c>
      <c r="N96" s="53">
        <v>100</v>
      </c>
      <c r="O96" s="53">
        <v>100</v>
      </c>
      <c r="P96" s="19">
        <v>660.73</v>
      </c>
      <c r="Q96" s="19">
        <v>900</v>
      </c>
      <c r="R96" s="19">
        <v>978.9</v>
      </c>
      <c r="S96" s="19">
        <v>978.9</v>
      </c>
      <c r="T96" s="19">
        <v>978.9</v>
      </c>
    </row>
    <row r="97" spans="1:20" s="1" customFormat="1" ht="31.5" customHeight="1">
      <c r="A97" s="46">
        <f t="shared" si="31"/>
        <v>88</v>
      </c>
      <c r="B97" s="13" t="s">
        <v>188</v>
      </c>
      <c r="C97" s="13" t="s">
        <v>7</v>
      </c>
      <c r="D97" s="13" t="s">
        <v>32</v>
      </c>
      <c r="E97" s="13" t="s">
        <v>116</v>
      </c>
      <c r="F97" s="13" t="s">
        <v>38</v>
      </c>
      <c r="G97" s="13" t="s">
        <v>13</v>
      </c>
      <c r="H97" s="13" t="s">
        <v>12</v>
      </c>
      <c r="I97" s="13" t="s">
        <v>26</v>
      </c>
      <c r="J97" s="3" t="s">
        <v>117</v>
      </c>
      <c r="K97" s="58" t="s">
        <v>191</v>
      </c>
      <c r="L97" s="53">
        <v>100</v>
      </c>
      <c r="M97" s="53">
        <v>100</v>
      </c>
      <c r="N97" s="53">
        <v>100</v>
      </c>
      <c r="O97" s="53">
        <v>100</v>
      </c>
      <c r="P97" s="19">
        <v>1</v>
      </c>
      <c r="Q97" s="19">
        <v>1</v>
      </c>
      <c r="R97" s="19">
        <v>1</v>
      </c>
      <c r="S97" s="19">
        <v>1</v>
      </c>
      <c r="T97" s="19">
        <v>1</v>
      </c>
    </row>
    <row r="98" spans="1:20" s="1" customFormat="1" ht="66" customHeight="1">
      <c r="A98" s="46">
        <f t="shared" si="31"/>
        <v>89</v>
      </c>
      <c r="B98" s="13" t="s">
        <v>86</v>
      </c>
      <c r="C98" s="13" t="s">
        <v>7</v>
      </c>
      <c r="D98" s="13" t="s">
        <v>32</v>
      </c>
      <c r="E98" s="13" t="s">
        <v>132</v>
      </c>
      <c r="F98" s="13" t="s">
        <v>18</v>
      </c>
      <c r="G98" s="13" t="s">
        <v>17</v>
      </c>
      <c r="H98" s="13" t="s">
        <v>12</v>
      </c>
      <c r="I98" s="13" t="s">
        <v>26</v>
      </c>
      <c r="J98" s="65" t="s">
        <v>133</v>
      </c>
      <c r="K98" s="66" t="s">
        <v>172</v>
      </c>
      <c r="L98" s="53">
        <v>100</v>
      </c>
      <c r="M98" s="53">
        <v>100</v>
      </c>
      <c r="N98" s="53">
        <v>100</v>
      </c>
      <c r="O98" s="53">
        <v>100</v>
      </c>
      <c r="P98" s="19">
        <v>57.57</v>
      </c>
      <c r="Q98" s="19">
        <v>92.1</v>
      </c>
      <c r="R98" s="19">
        <v>92.1</v>
      </c>
      <c r="S98" s="19">
        <v>92.1</v>
      </c>
      <c r="T98" s="19">
        <v>92.1</v>
      </c>
    </row>
    <row r="99" spans="1:20" s="1" customFormat="1" ht="46.5" customHeight="1">
      <c r="A99" s="46">
        <f t="shared" si="31"/>
        <v>90</v>
      </c>
      <c r="B99" s="13" t="s">
        <v>38</v>
      </c>
      <c r="C99" s="13" t="s">
        <v>7</v>
      </c>
      <c r="D99" s="13" t="s">
        <v>211</v>
      </c>
      <c r="E99" s="13" t="s">
        <v>11</v>
      </c>
      <c r="F99" s="13" t="s">
        <v>38</v>
      </c>
      <c r="G99" s="13" t="s">
        <v>11</v>
      </c>
      <c r="H99" s="13" t="s">
        <v>12</v>
      </c>
      <c r="I99" s="13" t="s">
        <v>38</v>
      </c>
      <c r="J99" s="3" t="s">
        <v>212</v>
      </c>
      <c r="K99" s="67"/>
      <c r="L99" s="53"/>
      <c r="M99" s="53"/>
      <c r="N99" s="53"/>
      <c r="O99" s="53"/>
      <c r="P99" s="19">
        <f>SUM(P100:P101)</f>
        <v>1146.1899999999998</v>
      </c>
      <c r="Q99" s="19">
        <f>SUM(Q100:Q101)</f>
        <v>1146.1899999999998</v>
      </c>
      <c r="R99" s="19"/>
      <c r="S99" s="19"/>
      <c r="T99" s="31"/>
    </row>
    <row r="100" spans="1:20" s="1" customFormat="1" ht="31.5" customHeight="1">
      <c r="A100" s="46">
        <f t="shared" si="31"/>
        <v>91</v>
      </c>
      <c r="B100" s="13" t="s">
        <v>215</v>
      </c>
      <c r="C100" s="13" t="s">
        <v>7</v>
      </c>
      <c r="D100" s="13" t="s">
        <v>211</v>
      </c>
      <c r="E100" s="13" t="s">
        <v>28</v>
      </c>
      <c r="F100" s="13" t="s">
        <v>20</v>
      </c>
      <c r="G100" s="13" t="s">
        <v>54</v>
      </c>
      <c r="H100" s="13" t="s">
        <v>12</v>
      </c>
      <c r="I100" s="13" t="s">
        <v>216</v>
      </c>
      <c r="J100" s="57" t="s">
        <v>214</v>
      </c>
      <c r="K100" s="67" t="s">
        <v>213</v>
      </c>
      <c r="L100" s="53">
        <v>100</v>
      </c>
      <c r="M100" s="53">
        <v>100</v>
      </c>
      <c r="N100" s="53">
        <v>100</v>
      </c>
      <c r="O100" s="53">
        <v>100</v>
      </c>
      <c r="P100" s="19">
        <v>96.34</v>
      </c>
      <c r="Q100" s="19">
        <v>96.34</v>
      </c>
      <c r="R100" s="19"/>
      <c r="S100" s="19"/>
      <c r="T100" s="31"/>
    </row>
    <row r="101" spans="1:20" s="1" customFormat="1" ht="31.5" customHeight="1">
      <c r="A101" s="46">
        <f t="shared" si="31"/>
        <v>92</v>
      </c>
      <c r="B101" s="13" t="s">
        <v>86</v>
      </c>
      <c r="C101" s="13" t="s">
        <v>7</v>
      </c>
      <c r="D101" s="13" t="s">
        <v>211</v>
      </c>
      <c r="E101" s="13" t="s">
        <v>28</v>
      </c>
      <c r="F101" s="13" t="s">
        <v>20</v>
      </c>
      <c r="G101" s="13" t="s">
        <v>54</v>
      </c>
      <c r="H101" s="13" t="s">
        <v>12</v>
      </c>
      <c r="I101" s="13" t="s">
        <v>216</v>
      </c>
      <c r="J101" s="57" t="s">
        <v>214</v>
      </c>
      <c r="K101" s="67" t="s">
        <v>172</v>
      </c>
      <c r="L101" s="53">
        <v>100</v>
      </c>
      <c r="M101" s="53">
        <v>100</v>
      </c>
      <c r="N101" s="53">
        <v>100</v>
      </c>
      <c r="O101" s="53">
        <v>100</v>
      </c>
      <c r="P101" s="19">
        <v>1049.8499999999999</v>
      </c>
      <c r="Q101" s="19">
        <v>1049.8499999999999</v>
      </c>
      <c r="R101" s="19"/>
      <c r="S101" s="19"/>
      <c r="T101" s="31"/>
    </row>
    <row r="102" spans="1:20" s="1" customFormat="1" ht="31.5" customHeight="1">
      <c r="A102" s="46">
        <f t="shared" si="31"/>
        <v>93</v>
      </c>
      <c r="B102" s="13" t="s">
        <v>85</v>
      </c>
      <c r="C102" s="12" t="s">
        <v>33</v>
      </c>
      <c r="D102" s="12" t="s">
        <v>11</v>
      </c>
      <c r="E102" s="12" t="s">
        <v>11</v>
      </c>
      <c r="F102" s="12" t="s">
        <v>38</v>
      </c>
      <c r="G102" s="12" t="s">
        <v>11</v>
      </c>
      <c r="H102" s="12" t="s">
        <v>12</v>
      </c>
      <c r="I102" s="12" t="s">
        <v>38</v>
      </c>
      <c r="J102" s="3" t="s">
        <v>50</v>
      </c>
      <c r="K102" s="3"/>
      <c r="L102" s="3"/>
      <c r="M102" s="3"/>
      <c r="N102" s="3"/>
      <c r="O102" s="3"/>
      <c r="P102" s="20">
        <f>P103+P160+P162</f>
        <v>559971.47599999991</v>
      </c>
      <c r="Q102" s="20">
        <f t="shared" ref="Q102:T102" si="38">Q103+Q160+Q162</f>
        <v>1031203.895</v>
      </c>
      <c r="R102" s="20">
        <f t="shared" si="38"/>
        <v>681786.38000000012</v>
      </c>
      <c r="S102" s="20">
        <f t="shared" si="38"/>
        <v>576681.20000000007</v>
      </c>
      <c r="T102" s="20">
        <f t="shared" si="38"/>
        <v>576681.20000000007</v>
      </c>
    </row>
    <row r="103" spans="1:20" s="1" customFormat="1" ht="47.25" customHeight="1">
      <c r="A103" s="46">
        <f t="shared" si="31"/>
        <v>94</v>
      </c>
      <c r="B103" s="13" t="s">
        <v>85</v>
      </c>
      <c r="C103" s="13" t="s">
        <v>33</v>
      </c>
      <c r="D103" s="13" t="s">
        <v>17</v>
      </c>
      <c r="E103" s="13" t="s">
        <v>11</v>
      </c>
      <c r="F103" s="13" t="s">
        <v>38</v>
      </c>
      <c r="G103" s="13" t="s">
        <v>11</v>
      </c>
      <c r="H103" s="13" t="s">
        <v>12</v>
      </c>
      <c r="I103" s="13" t="s">
        <v>38</v>
      </c>
      <c r="J103" s="3" t="s">
        <v>108</v>
      </c>
      <c r="K103" s="3"/>
      <c r="L103" s="3"/>
      <c r="M103" s="3"/>
      <c r="N103" s="3"/>
      <c r="O103" s="3"/>
      <c r="P103" s="19">
        <f>SUM(P104+P137+P109+P158)</f>
        <v>561669.33599999989</v>
      </c>
      <c r="Q103" s="19">
        <f>SUM(Q104+Q137+Q109+Q158)</f>
        <v>1032885.505</v>
      </c>
      <c r="R103" s="19">
        <f>SUM(R104+R137+R109+R158)</f>
        <v>681786.38000000012</v>
      </c>
      <c r="S103" s="19">
        <f>SUM(S104+S137+S109+S158)</f>
        <v>576681.20000000007</v>
      </c>
      <c r="T103" s="32">
        <f>SUM(T104+T137+T109+T158)</f>
        <v>576681.20000000007</v>
      </c>
    </row>
    <row r="104" spans="1:20" s="1" customFormat="1" ht="31.5" customHeight="1">
      <c r="A104" s="46">
        <f t="shared" si="31"/>
        <v>95</v>
      </c>
      <c r="B104" s="13" t="s">
        <v>85</v>
      </c>
      <c r="C104" s="13" t="s">
        <v>33</v>
      </c>
      <c r="D104" s="13" t="s">
        <v>17</v>
      </c>
      <c r="E104" s="13" t="s">
        <v>13</v>
      </c>
      <c r="F104" s="13" t="s">
        <v>38</v>
      </c>
      <c r="G104" s="13" t="s">
        <v>11</v>
      </c>
      <c r="H104" s="13" t="s">
        <v>12</v>
      </c>
      <c r="I104" s="13" t="s">
        <v>52</v>
      </c>
      <c r="J104" s="3" t="s">
        <v>51</v>
      </c>
      <c r="K104" s="3"/>
      <c r="L104" s="3"/>
      <c r="M104" s="3"/>
      <c r="N104" s="3"/>
      <c r="O104" s="3"/>
      <c r="P104" s="15">
        <f>P105+P108</f>
        <v>113372.8</v>
      </c>
      <c r="Q104" s="15">
        <f t="shared" ref="Q104:T104" si="39">Q105+Q108</f>
        <v>174320.3</v>
      </c>
      <c r="R104" s="15">
        <f t="shared" si="39"/>
        <v>102133.70000000001</v>
      </c>
      <c r="S104" s="15">
        <f t="shared" si="39"/>
        <v>85517.5</v>
      </c>
      <c r="T104" s="15">
        <f t="shared" si="39"/>
        <v>85517.5</v>
      </c>
    </row>
    <row r="105" spans="1:20" s="1" customFormat="1" ht="31.5" customHeight="1">
      <c r="A105" s="46">
        <f t="shared" si="31"/>
        <v>96</v>
      </c>
      <c r="B105" s="13" t="s">
        <v>85</v>
      </c>
      <c r="C105" s="13" t="s">
        <v>33</v>
      </c>
      <c r="D105" s="13" t="s">
        <v>17</v>
      </c>
      <c r="E105" s="13" t="s">
        <v>13</v>
      </c>
      <c r="F105" s="13" t="s">
        <v>77</v>
      </c>
      <c r="G105" s="13" t="s">
        <v>11</v>
      </c>
      <c r="H105" s="13" t="s">
        <v>12</v>
      </c>
      <c r="I105" s="13" t="s">
        <v>52</v>
      </c>
      <c r="J105" s="3" t="s">
        <v>76</v>
      </c>
      <c r="K105" s="3"/>
      <c r="L105" s="3"/>
      <c r="M105" s="3"/>
      <c r="N105" s="3"/>
      <c r="O105" s="3"/>
      <c r="P105" s="15">
        <f>P106+P107</f>
        <v>99070</v>
      </c>
      <c r="Q105" s="15">
        <f t="shared" ref="Q105:T105" si="40">Q106+Q107</f>
        <v>101203.59999999999</v>
      </c>
      <c r="R105" s="15">
        <f t="shared" si="40"/>
        <v>83081.100000000006</v>
      </c>
      <c r="S105" s="15">
        <f t="shared" si="40"/>
        <v>66464.899999999994</v>
      </c>
      <c r="T105" s="15">
        <f t="shared" si="40"/>
        <v>66464.899999999994</v>
      </c>
    </row>
    <row r="106" spans="1:20" s="1" customFormat="1" ht="31.5" customHeight="1">
      <c r="A106" s="46">
        <f t="shared" si="31"/>
        <v>97</v>
      </c>
      <c r="B106" s="13" t="s">
        <v>85</v>
      </c>
      <c r="C106" s="13" t="s">
        <v>33</v>
      </c>
      <c r="D106" s="13" t="s">
        <v>17</v>
      </c>
      <c r="E106" s="13" t="s">
        <v>316</v>
      </c>
      <c r="F106" s="13" t="s">
        <v>77</v>
      </c>
      <c r="G106" s="13" t="s">
        <v>54</v>
      </c>
      <c r="H106" s="13" t="s">
        <v>217</v>
      </c>
      <c r="I106" s="13" t="s">
        <v>52</v>
      </c>
      <c r="J106" s="3" t="s">
        <v>218</v>
      </c>
      <c r="K106" s="3" t="s">
        <v>273</v>
      </c>
      <c r="L106" s="53">
        <v>100</v>
      </c>
      <c r="M106" s="53">
        <v>100</v>
      </c>
      <c r="N106" s="53">
        <v>100</v>
      </c>
      <c r="O106" s="53">
        <v>100</v>
      </c>
      <c r="P106" s="15">
        <v>91320.3</v>
      </c>
      <c r="Q106" s="15">
        <v>93453.9</v>
      </c>
      <c r="R106" s="15">
        <v>74763.100000000006</v>
      </c>
      <c r="S106" s="15">
        <v>59810.5</v>
      </c>
      <c r="T106" s="37">
        <v>59810.5</v>
      </c>
    </row>
    <row r="107" spans="1:20" s="1" customFormat="1" ht="31.5" customHeight="1">
      <c r="A107" s="46">
        <f t="shared" si="31"/>
        <v>98</v>
      </c>
      <c r="B107" s="13" t="s">
        <v>85</v>
      </c>
      <c r="C107" s="13" t="s">
        <v>33</v>
      </c>
      <c r="D107" s="13" t="s">
        <v>17</v>
      </c>
      <c r="E107" s="13" t="s">
        <v>316</v>
      </c>
      <c r="F107" s="13" t="s">
        <v>77</v>
      </c>
      <c r="G107" s="13" t="s">
        <v>54</v>
      </c>
      <c r="H107" s="13" t="s">
        <v>221</v>
      </c>
      <c r="I107" s="13" t="s">
        <v>52</v>
      </c>
      <c r="J107" s="3" t="s">
        <v>222</v>
      </c>
      <c r="K107" s="3" t="s">
        <v>273</v>
      </c>
      <c r="L107" s="53">
        <v>100</v>
      </c>
      <c r="M107" s="53">
        <v>100</v>
      </c>
      <c r="N107" s="53">
        <v>100</v>
      </c>
      <c r="O107" s="53">
        <v>100</v>
      </c>
      <c r="P107" s="15">
        <v>7749.7</v>
      </c>
      <c r="Q107" s="15">
        <v>7749.7</v>
      </c>
      <c r="R107" s="15">
        <v>8318</v>
      </c>
      <c r="S107" s="15">
        <v>6654.4</v>
      </c>
      <c r="T107" s="37">
        <v>6654.4</v>
      </c>
    </row>
    <row r="108" spans="1:20" s="1" customFormat="1" ht="42" customHeight="1">
      <c r="A108" s="46">
        <f t="shared" si="31"/>
        <v>99</v>
      </c>
      <c r="B108" s="13" t="s">
        <v>85</v>
      </c>
      <c r="C108" s="14" t="s">
        <v>33</v>
      </c>
      <c r="D108" s="14" t="s">
        <v>17</v>
      </c>
      <c r="E108" s="14" t="s">
        <v>316</v>
      </c>
      <c r="F108" s="14" t="s">
        <v>317</v>
      </c>
      <c r="G108" s="14" t="s">
        <v>54</v>
      </c>
      <c r="H108" s="14" t="s">
        <v>12</v>
      </c>
      <c r="I108" s="14" t="s">
        <v>52</v>
      </c>
      <c r="J108" s="3" t="s">
        <v>134</v>
      </c>
      <c r="K108" s="3" t="s">
        <v>273</v>
      </c>
      <c r="L108" s="53">
        <v>100</v>
      </c>
      <c r="M108" s="53">
        <v>100</v>
      </c>
      <c r="N108" s="53">
        <v>100</v>
      </c>
      <c r="O108" s="53">
        <v>100</v>
      </c>
      <c r="P108" s="15">
        <v>14302.8</v>
      </c>
      <c r="Q108" s="15">
        <v>73116.7</v>
      </c>
      <c r="R108" s="15">
        <v>19052.599999999999</v>
      </c>
      <c r="S108" s="15">
        <v>19052.599999999999</v>
      </c>
      <c r="T108" s="37">
        <v>19052.599999999999</v>
      </c>
    </row>
    <row r="109" spans="1:20" s="1" customFormat="1" ht="31.5" customHeight="1">
      <c r="A109" s="46">
        <f t="shared" si="31"/>
        <v>100</v>
      </c>
      <c r="B109" s="13" t="s">
        <v>85</v>
      </c>
      <c r="C109" s="14" t="s">
        <v>33</v>
      </c>
      <c r="D109" s="14" t="s">
        <v>17</v>
      </c>
      <c r="E109" s="14" t="s">
        <v>17</v>
      </c>
      <c r="F109" s="14" t="s">
        <v>38</v>
      </c>
      <c r="G109" s="14" t="s">
        <v>11</v>
      </c>
      <c r="H109" s="14" t="s">
        <v>12</v>
      </c>
      <c r="I109" s="14" t="s">
        <v>52</v>
      </c>
      <c r="J109" s="3" t="s">
        <v>82</v>
      </c>
      <c r="K109" s="3" t="s">
        <v>273</v>
      </c>
      <c r="L109" s="53">
        <v>100</v>
      </c>
      <c r="M109" s="53">
        <v>100</v>
      </c>
      <c r="N109" s="53">
        <v>100</v>
      </c>
      <c r="O109" s="53">
        <v>100</v>
      </c>
      <c r="P109" s="19">
        <f>SUM(P110:P136)</f>
        <v>128650.25599999999</v>
      </c>
      <c r="Q109" s="19">
        <f>SUM(Q110:Q136)</f>
        <v>319566.005</v>
      </c>
      <c r="R109" s="19">
        <f t="shared" ref="R109:T109" si="41">SUM(R110:R136)</f>
        <v>100385.28</v>
      </c>
      <c r="S109" s="19">
        <f t="shared" si="41"/>
        <v>27869.9</v>
      </c>
      <c r="T109" s="19">
        <f t="shared" si="41"/>
        <v>27869.9</v>
      </c>
    </row>
    <row r="110" spans="1:20" s="1" customFormat="1" ht="31.5" customHeight="1">
      <c r="A110" s="46">
        <f t="shared" si="31"/>
        <v>101</v>
      </c>
      <c r="B110" s="13" t="s">
        <v>85</v>
      </c>
      <c r="C110" s="14" t="s">
        <v>33</v>
      </c>
      <c r="D110" s="14" t="s">
        <v>17</v>
      </c>
      <c r="E110" s="14" t="s">
        <v>318</v>
      </c>
      <c r="F110" s="14" t="s">
        <v>78</v>
      </c>
      <c r="G110" s="14" t="s">
        <v>54</v>
      </c>
      <c r="H110" s="14" t="s">
        <v>319</v>
      </c>
      <c r="I110" s="14" t="s">
        <v>52</v>
      </c>
      <c r="J110" s="57" t="s">
        <v>223</v>
      </c>
      <c r="K110" s="3" t="s">
        <v>273</v>
      </c>
      <c r="L110" s="53">
        <v>100</v>
      </c>
      <c r="M110" s="53">
        <v>100</v>
      </c>
      <c r="N110" s="53">
        <v>100</v>
      </c>
      <c r="O110" s="53">
        <v>100</v>
      </c>
      <c r="P110" s="19">
        <v>773.63</v>
      </c>
      <c r="Q110" s="19">
        <v>773.63</v>
      </c>
      <c r="R110" s="19"/>
      <c r="S110" s="19"/>
      <c r="T110" s="68"/>
    </row>
    <row r="111" spans="1:20" s="1" customFormat="1" ht="31.5" customHeight="1">
      <c r="A111" s="46">
        <f t="shared" si="31"/>
        <v>102</v>
      </c>
      <c r="B111" s="13" t="s">
        <v>85</v>
      </c>
      <c r="C111" s="14" t="s">
        <v>33</v>
      </c>
      <c r="D111" s="14" t="s">
        <v>17</v>
      </c>
      <c r="E111" s="14" t="s">
        <v>59</v>
      </c>
      <c r="F111" s="14" t="s">
        <v>119</v>
      </c>
      <c r="G111" s="14" t="s">
        <v>54</v>
      </c>
      <c r="H111" s="14" t="s">
        <v>262</v>
      </c>
      <c r="I111" s="14" t="s">
        <v>52</v>
      </c>
      <c r="J111" s="73" t="s">
        <v>263</v>
      </c>
      <c r="K111" s="3" t="s">
        <v>273</v>
      </c>
      <c r="L111" s="53">
        <v>100</v>
      </c>
      <c r="M111" s="53">
        <v>100</v>
      </c>
      <c r="N111" s="53">
        <v>100</v>
      </c>
      <c r="O111" s="53">
        <v>100</v>
      </c>
      <c r="P111" s="19"/>
      <c r="Q111" s="19">
        <v>1410</v>
      </c>
      <c r="R111" s="19"/>
      <c r="S111" s="19"/>
      <c r="T111" s="68"/>
    </row>
    <row r="112" spans="1:20" s="1" customFormat="1" ht="31.5" customHeight="1">
      <c r="A112" s="46">
        <f t="shared" si="31"/>
        <v>103</v>
      </c>
      <c r="B112" s="13" t="s">
        <v>85</v>
      </c>
      <c r="C112" s="14" t="s">
        <v>33</v>
      </c>
      <c r="D112" s="14" t="s">
        <v>17</v>
      </c>
      <c r="E112" s="14" t="s">
        <v>320</v>
      </c>
      <c r="F112" s="14" t="s">
        <v>224</v>
      </c>
      <c r="G112" s="14" t="s">
        <v>54</v>
      </c>
      <c r="H112" s="14" t="s">
        <v>12</v>
      </c>
      <c r="I112" s="14" t="s">
        <v>52</v>
      </c>
      <c r="J112" s="56" t="s">
        <v>225</v>
      </c>
      <c r="K112" s="3" t="s">
        <v>273</v>
      </c>
      <c r="L112" s="53">
        <v>100</v>
      </c>
      <c r="M112" s="53">
        <v>100</v>
      </c>
      <c r="N112" s="53">
        <v>100</v>
      </c>
      <c r="O112" s="53">
        <v>100</v>
      </c>
      <c r="P112" s="19">
        <v>1577.45</v>
      </c>
      <c r="Q112" s="19">
        <v>1577.45</v>
      </c>
      <c r="R112" s="19"/>
      <c r="S112" s="19"/>
      <c r="T112" s="19"/>
    </row>
    <row r="113" spans="1:20" s="1" customFormat="1" ht="90.75" customHeight="1">
      <c r="A113" s="46">
        <f t="shared" si="31"/>
        <v>104</v>
      </c>
      <c r="B113" s="13" t="s">
        <v>85</v>
      </c>
      <c r="C113" s="14" t="s">
        <v>33</v>
      </c>
      <c r="D113" s="14" t="s">
        <v>17</v>
      </c>
      <c r="E113" s="14" t="s">
        <v>17</v>
      </c>
      <c r="F113" s="14" t="s">
        <v>78</v>
      </c>
      <c r="G113" s="14" t="s">
        <v>54</v>
      </c>
      <c r="H113" s="14" t="s">
        <v>226</v>
      </c>
      <c r="I113" s="14" t="s">
        <v>52</v>
      </c>
      <c r="J113" s="69" t="s">
        <v>229</v>
      </c>
      <c r="K113" s="3" t="s">
        <v>273</v>
      </c>
      <c r="L113" s="53">
        <v>100</v>
      </c>
      <c r="M113" s="53">
        <v>100</v>
      </c>
      <c r="N113" s="53">
        <v>100</v>
      </c>
      <c r="O113" s="53">
        <v>100</v>
      </c>
      <c r="P113" s="19">
        <v>1527</v>
      </c>
      <c r="Q113" s="19">
        <v>1527</v>
      </c>
      <c r="R113" s="19"/>
      <c r="S113" s="19"/>
      <c r="T113" s="19"/>
    </row>
    <row r="114" spans="1:20" s="1" customFormat="1" ht="82.5" customHeight="1">
      <c r="A114" s="46">
        <f t="shared" si="31"/>
        <v>105</v>
      </c>
      <c r="B114" s="13" t="s">
        <v>85</v>
      </c>
      <c r="C114" s="14" t="s">
        <v>33</v>
      </c>
      <c r="D114" s="14" t="s">
        <v>17</v>
      </c>
      <c r="E114" s="14" t="s">
        <v>17</v>
      </c>
      <c r="F114" s="14" t="s">
        <v>78</v>
      </c>
      <c r="G114" s="14" t="s">
        <v>54</v>
      </c>
      <c r="H114" s="14" t="s">
        <v>227</v>
      </c>
      <c r="I114" s="14" t="s">
        <v>52</v>
      </c>
      <c r="J114" s="69" t="s">
        <v>230</v>
      </c>
      <c r="K114" s="3" t="s">
        <v>273</v>
      </c>
      <c r="L114" s="53">
        <v>100</v>
      </c>
      <c r="M114" s="53">
        <v>100</v>
      </c>
      <c r="N114" s="53">
        <v>100</v>
      </c>
      <c r="O114" s="53">
        <v>100</v>
      </c>
      <c r="P114" s="19">
        <v>421.5</v>
      </c>
      <c r="Q114" s="19">
        <v>421.5</v>
      </c>
      <c r="R114" s="19"/>
      <c r="S114" s="19"/>
      <c r="T114" s="19"/>
    </row>
    <row r="115" spans="1:20" s="1" customFormat="1" ht="93.75" customHeight="1">
      <c r="A115" s="46">
        <f t="shared" si="31"/>
        <v>106</v>
      </c>
      <c r="B115" s="13" t="s">
        <v>85</v>
      </c>
      <c r="C115" s="14" t="s">
        <v>33</v>
      </c>
      <c r="D115" s="14" t="s">
        <v>17</v>
      </c>
      <c r="E115" s="14" t="s">
        <v>17</v>
      </c>
      <c r="F115" s="14" t="s">
        <v>78</v>
      </c>
      <c r="G115" s="14" t="s">
        <v>54</v>
      </c>
      <c r="H115" s="14" t="s">
        <v>228</v>
      </c>
      <c r="I115" s="14" t="s">
        <v>52</v>
      </c>
      <c r="J115" s="70" t="s">
        <v>231</v>
      </c>
      <c r="K115" s="3" t="s">
        <v>273</v>
      </c>
      <c r="L115" s="53">
        <v>100</v>
      </c>
      <c r="M115" s="53">
        <v>100</v>
      </c>
      <c r="N115" s="53">
        <v>100</v>
      </c>
      <c r="O115" s="53">
        <v>100</v>
      </c>
      <c r="P115" s="19">
        <v>423.64</v>
      </c>
      <c r="Q115" s="19">
        <v>605.20000000000005</v>
      </c>
      <c r="R115" s="19"/>
      <c r="S115" s="19"/>
      <c r="T115" s="19"/>
    </row>
    <row r="116" spans="1:20" s="1" customFormat="1" ht="31.5" customHeight="1">
      <c r="A116" s="46">
        <f t="shared" si="31"/>
        <v>107</v>
      </c>
      <c r="B116" s="13" t="s">
        <v>85</v>
      </c>
      <c r="C116" s="14" t="s">
        <v>33</v>
      </c>
      <c r="D116" s="14" t="s">
        <v>17</v>
      </c>
      <c r="E116" s="14" t="s">
        <v>17</v>
      </c>
      <c r="F116" s="14" t="s">
        <v>78</v>
      </c>
      <c r="G116" s="14" t="s">
        <v>54</v>
      </c>
      <c r="H116" s="14" t="s">
        <v>264</v>
      </c>
      <c r="I116" s="14" t="s">
        <v>52</v>
      </c>
      <c r="J116" s="73" t="s">
        <v>265</v>
      </c>
      <c r="K116" s="3" t="s">
        <v>273</v>
      </c>
      <c r="L116" s="53">
        <v>100</v>
      </c>
      <c r="M116" s="53">
        <v>100</v>
      </c>
      <c r="N116" s="53">
        <v>100</v>
      </c>
      <c r="O116" s="53">
        <v>100</v>
      </c>
      <c r="P116" s="19"/>
      <c r="Q116" s="19">
        <v>1559.6</v>
      </c>
      <c r="R116" s="19"/>
      <c r="S116" s="19"/>
      <c r="T116" s="19"/>
    </row>
    <row r="117" spans="1:20" s="1" customFormat="1" ht="31.5" customHeight="1">
      <c r="A117" s="46">
        <f t="shared" si="31"/>
        <v>108</v>
      </c>
      <c r="B117" s="13" t="s">
        <v>85</v>
      </c>
      <c r="C117" s="14" t="s">
        <v>33</v>
      </c>
      <c r="D117" s="14" t="s">
        <v>17</v>
      </c>
      <c r="E117" s="14" t="s">
        <v>17</v>
      </c>
      <c r="F117" s="14" t="s">
        <v>78</v>
      </c>
      <c r="G117" s="14" t="s">
        <v>54</v>
      </c>
      <c r="H117" s="14" t="s">
        <v>232</v>
      </c>
      <c r="I117" s="14" t="s">
        <v>52</v>
      </c>
      <c r="J117" s="59" t="s">
        <v>233</v>
      </c>
      <c r="K117" s="3" t="s">
        <v>273</v>
      </c>
      <c r="L117" s="53">
        <v>100</v>
      </c>
      <c r="M117" s="53">
        <v>100</v>
      </c>
      <c r="N117" s="53">
        <v>100</v>
      </c>
      <c r="O117" s="53">
        <v>100</v>
      </c>
      <c r="P117" s="19">
        <v>8928</v>
      </c>
      <c r="Q117" s="19">
        <v>24590.6</v>
      </c>
      <c r="R117" s="19"/>
      <c r="S117" s="19"/>
      <c r="T117" s="19"/>
    </row>
    <row r="118" spans="1:20" s="1" customFormat="1" ht="141.75" customHeight="1">
      <c r="A118" s="46">
        <f t="shared" si="31"/>
        <v>109</v>
      </c>
      <c r="B118" s="13" t="s">
        <v>85</v>
      </c>
      <c r="C118" s="14" t="s">
        <v>33</v>
      </c>
      <c r="D118" s="14" t="s">
        <v>17</v>
      </c>
      <c r="E118" s="14" t="s">
        <v>17</v>
      </c>
      <c r="F118" s="14" t="s">
        <v>78</v>
      </c>
      <c r="G118" s="14" t="s">
        <v>54</v>
      </c>
      <c r="H118" s="14" t="s">
        <v>266</v>
      </c>
      <c r="I118" s="14" t="s">
        <v>52</v>
      </c>
      <c r="J118" s="73" t="s">
        <v>267</v>
      </c>
      <c r="K118" s="3" t="s">
        <v>273</v>
      </c>
      <c r="L118" s="53">
        <v>100</v>
      </c>
      <c r="M118" s="53">
        <v>100</v>
      </c>
      <c r="N118" s="53">
        <v>100</v>
      </c>
      <c r="O118" s="53">
        <v>100</v>
      </c>
      <c r="P118" s="19"/>
      <c r="Q118" s="19">
        <v>3546</v>
      </c>
      <c r="R118" s="19"/>
      <c r="S118" s="19"/>
      <c r="T118" s="19"/>
    </row>
    <row r="119" spans="1:20" s="1" customFormat="1" ht="71.25" customHeight="1">
      <c r="A119" s="46">
        <f t="shared" si="31"/>
        <v>110</v>
      </c>
      <c r="B119" s="13" t="s">
        <v>85</v>
      </c>
      <c r="C119" s="14" t="s">
        <v>33</v>
      </c>
      <c r="D119" s="14" t="s">
        <v>17</v>
      </c>
      <c r="E119" s="14" t="s">
        <v>17</v>
      </c>
      <c r="F119" s="14" t="s">
        <v>78</v>
      </c>
      <c r="G119" s="14" t="s">
        <v>54</v>
      </c>
      <c r="H119" s="14" t="s">
        <v>234</v>
      </c>
      <c r="I119" s="14" t="s">
        <v>52</v>
      </c>
      <c r="J119" s="57" t="s">
        <v>235</v>
      </c>
      <c r="K119" s="3" t="s">
        <v>273</v>
      </c>
      <c r="L119" s="53">
        <v>100</v>
      </c>
      <c r="M119" s="53">
        <v>100</v>
      </c>
      <c r="N119" s="53">
        <v>100</v>
      </c>
      <c r="O119" s="53">
        <v>100</v>
      </c>
      <c r="P119" s="19">
        <v>8051.6</v>
      </c>
      <c r="Q119" s="19">
        <v>8051.6</v>
      </c>
      <c r="R119" s="19">
        <v>8119.3</v>
      </c>
      <c r="S119" s="19">
        <v>8119.3</v>
      </c>
      <c r="T119" s="19">
        <v>8119.3</v>
      </c>
    </row>
    <row r="120" spans="1:20" s="1" customFormat="1" ht="54.75" customHeight="1">
      <c r="A120" s="46">
        <f t="shared" si="31"/>
        <v>111</v>
      </c>
      <c r="B120" s="13" t="s">
        <v>85</v>
      </c>
      <c r="C120" s="14" t="s">
        <v>33</v>
      </c>
      <c r="D120" s="14" t="s">
        <v>17</v>
      </c>
      <c r="E120" s="14" t="s">
        <v>17</v>
      </c>
      <c r="F120" s="14" t="s">
        <v>78</v>
      </c>
      <c r="G120" s="14" t="s">
        <v>54</v>
      </c>
      <c r="H120" s="14" t="s">
        <v>236</v>
      </c>
      <c r="I120" s="14" t="s">
        <v>52</v>
      </c>
      <c r="J120" s="71" t="s">
        <v>237</v>
      </c>
      <c r="K120" s="3" t="s">
        <v>273</v>
      </c>
      <c r="L120" s="53">
        <v>100</v>
      </c>
      <c r="M120" s="53">
        <v>100</v>
      </c>
      <c r="N120" s="53">
        <v>100</v>
      </c>
      <c r="O120" s="53">
        <v>100</v>
      </c>
      <c r="P120" s="19">
        <v>12.74</v>
      </c>
      <c r="Q120" s="19">
        <v>538.04</v>
      </c>
      <c r="R120" s="19"/>
      <c r="S120" s="19"/>
      <c r="T120" s="19"/>
    </row>
    <row r="121" spans="1:20" s="1" customFormat="1" ht="31.5" customHeight="1">
      <c r="A121" s="46">
        <f t="shared" si="31"/>
        <v>112</v>
      </c>
      <c r="B121" s="13" t="s">
        <v>85</v>
      </c>
      <c r="C121" s="14" t="s">
        <v>33</v>
      </c>
      <c r="D121" s="14" t="s">
        <v>17</v>
      </c>
      <c r="E121" s="14" t="s">
        <v>17</v>
      </c>
      <c r="F121" s="14" t="s">
        <v>78</v>
      </c>
      <c r="G121" s="14" t="s">
        <v>54</v>
      </c>
      <c r="H121" s="14" t="s">
        <v>238</v>
      </c>
      <c r="I121" s="14" t="s">
        <v>52</v>
      </c>
      <c r="J121" s="72" t="s">
        <v>239</v>
      </c>
      <c r="K121" s="3" t="s">
        <v>273</v>
      </c>
      <c r="L121" s="53">
        <v>100</v>
      </c>
      <c r="M121" s="53">
        <v>100</v>
      </c>
      <c r="N121" s="53">
        <v>100</v>
      </c>
      <c r="O121" s="53">
        <v>100</v>
      </c>
      <c r="P121" s="19">
        <v>500</v>
      </c>
      <c r="Q121" s="19">
        <v>500</v>
      </c>
      <c r="R121" s="19"/>
      <c r="S121" s="19"/>
      <c r="T121" s="19"/>
    </row>
    <row r="122" spans="1:20" s="1" customFormat="1" ht="31.5" customHeight="1">
      <c r="A122" s="46">
        <f t="shared" si="31"/>
        <v>113</v>
      </c>
      <c r="B122" s="13" t="s">
        <v>85</v>
      </c>
      <c r="C122" s="14" t="s">
        <v>33</v>
      </c>
      <c r="D122" s="14" t="s">
        <v>17</v>
      </c>
      <c r="E122" s="14" t="s">
        <v>17</v>
      </c>
      <c r="F122" s="14" t="s">
        <v>78</v>
      </c>
      <c r="G122" s="14" t="s">
        <v>54</v>
      </c>
      <c r="H122" s="14" t="s">
        <v>241</v>
      </c>
      <c r="I122" s="14" t="s">
        <v>52</v>
      </c>
      <c r="J122" s="59" t="s">
        <v>240</v>
      </c>
      <c r="K122" s="3" t="s">
        <v>273</v>
      </c>
      <c r="L122" s="53">
        <v>100</v>
      </c>
      <c r="M122" s="53">
        <v>100</v>
      </c>
      <c r="N122" s="53">
        <v>100</v>
      </c>
      <c r="O122" s="53">
        <v>100</v>
      </c>
      <c r="P122" s="19">
        <v>376.4</v>
      </c>
      <c r="Q122" s="19">
        <v>520.79999999999995</v>
      </c>
      <c r="R122" s="19"/>
      <c r="S122" s="19"/>
      <c r="T122" s="19"/>
    </row>
    <row r="123" spans="1:20" s="1" customFormat="1" ht="131.25" customHeight="1">
      <c r="A123" s="46">
        <f t="shared" si="31"/>
        <v>114</v>
      </c>
      <c r="B123" s="13" t="s">
        <v>85</v>
      </c>
      <c r="C123" s="14" t="s">
        <v>33</v>
      </c>
      <c r="D123" s="14" t="s">
        <v>17</v>
      </c>
      <c r="E123" s="14" t="s">
        <v>17</v>
      </c>
      <c r="F123" s="14" t="s">
        <v>78</v>
      </c>
      <c r="G123" s="14" t="s">
        <v>54</v>
      </c>
      <c r="H123" s="14" t="s">
        <v>268</v>
      </c>
      <c r="I123" s="14" t="s">
        <v>52</v>
      </c>
      <c r="J123" s="73" t="s">
        <v>269</v>
      </c>
      <c r="K123" s="3" t="s">
        <v>273</v>
      </c>
      <c r="L123" s="53">
        <v>100</v>
      </c>
      <c r="M123" s="53">
        <v>100</v>
      </c>
      <c r="N123" s="53">
        <v>100</v>
      </c>
      <c r="O123" s="53">
        <v>100</v>
      </c>
      <c r="P123" s="19"/>
      <c r="Q123" s="19">
        <v>100</v>
      </c>
      <c r="R123" s="19"/>
      <c r="S123" s="19"/>
      <c r="T123" s="19"/>
    </row>
    <row r="124" spans="1:20" s="1" customFormat="1" ht="100.5" customHeight="1">
      <c r="A124" s="46">
        <f t="shared" si="31"/>
        <v>115</v>
      </c>
      <c r="B124" s="13" t="s">
        <v>85</v>
      </c>
      <c r="C124" s="14" t="s">
        <v>33</v>
      </c>
      <c r="D124" s="14" t="s">
        <v>17</v>
      </c>
      <c r="E124" s="14" t="s">
        <v>17</v>
      </c>
      <c r="F124" s="14" t="s">
        <v>78</v>
      </c>
      <c r="G124" s="14" t="s">
        <v>54</v>
      </c>
      <c r="H124" s="14" t="s">
        <v>242</v>
      </c>
      <c r="I124" s="14" t="s">
        <v>52</v>
      </c>
      <c r="J124" s="59" t="s">
        <v>243</v>
      </c>
      <c r="K124" s="3" t="s">
        <v>273</v>
      </c>
      <c r="L124" s="53">
        <v>100</v>
      </c>
      <c r="M124" s="53">
        <v>100</v>
      </c>
      <c r="N124" s="53">
        <v>100</v>
      </c>
      <c r="O124" s="53">
        <v>100</v>
      </c>
      <c r="P124" s="19">
        <v>691.8</v>
      </c>
      <c r="Q124" s="19">
        <v>691.8</v>
      </c>
      <c r="R124" s="19">
        <v>654.1</v>
      </c>
      <c r="S124" s="19">
        <v>654.1</v>
      </c>
      <c r="T124" s="19">
        <v>654.1</v>
      </c>
    </row>
    <row r="125" spans="1:20" s="1" customFormat="1" ht="123" customHeight="1">
      <c r="A125" s="46">
        <f t="shared" si="31"/>
        <v>116</v>
      </c>
      <c r="B125" s="13" t="s">
        <v>85</v>
      </c>
      <c r="C125" s="14" t="s">
        <v>33</v>
      </c>
      <c r="D125" s="14" t="s">
        <v>17</v>
      </c>
      <c r="E125" s="14" t="s">
        <v>17</v>
      </c>
      <c r="F125" s="14" t="s">
        <v>78</v>
      </c>
      <c r="G125" s="14" t="s">
        <v>54</v>
      </c>
      <c r="H125" s="14" t="s">
        <v>244</v>
      </c>
      <c r="I125" s="14" t="s">
        <v>52</v>
      </c>
      <c r="J125" s="59" t="s">
        <v>245</v>
      </c>
      <c r="K125" s="3" t="s">
        <v>273</v>
      </c>
      <c r="L125" s="53">
        <v>100</v>
      </c>
      <c r="M125" s="53">
        <v>100</v>
      </c>
      <c r="N125" s="53">
        <v>100</v>
      </c>
      <c r="O125" s="53">
        <v>100</v>
      </c>
      <c r="P125" s="19">
        <v>95.9</v>
      </c>
      <c r="Q125" s="19">
        <v>95.9</v>
      </c>
      <c r="R125" s="19"/>
      <c r="S125" s="19"/>
      <c r="T125" s="19"/>
    </row>
    <row r="126" spans="1:20" s="1" customFormat="1" ht="117" customHeight="1">
      <c r="A126" s="46">
        <f t="shared" si="31"/>
        <v>117</v>
      </c>
      <c r="B126" s="13" t="s">
        <v>85</v>
      </c>
      <c r="C126" s="14" t="s">
        <v>33</v>
      </c>
      <c r="D126" s="14" t="s">
        <v>17</v>
      </c>
      <c r="E126" s="14" t="s">
        <v>17</v>
      </c>
      <c r="F126" s="14" t="s">
        <v>78</v>
      </c>
      <c r="G126" s="14" t="s">
        <v>54</v>
      </c>
      <c r="H126" s="14" t="s">
        <v>246</v>
      </c>
      <c r="I126" s="14" t="s">
        <v>52</v>
      </c>
      <c r="J126" s="59" t="s">
        <v>247</v>
      </c>
      <c r="K126" s="3" t="s">
        <v>273</v>
      </c>
      <c r="L126" s="53">
        <v>100</v>
      </c>
      <c r="M126" s="53">
        <v>100</v>
      </c>
      <c r="N126" s="53">
        <v>100</v>
      </c>
      <c r="O126" s="53">
        <v>100</v>
      </c>
      <c r="P126" s="19">
        <v>196.71600000000001</v>
      </c>
      <c r="Q126" s="19">
        <v>232.8</v>
      </c>
      <c r="R126" s="19"/>
      <c r="S126" s="19"/>
      <c r="T126" s="19"/>
    </row>
    <row r="127" spans="1:20" s="1" customFormat="1" ht="66.75" customHeight="1">
      <c r="A127" s="46">
        <f t="shared" si="31"/>
        <v>118</v>
      </c>
      <c r="B127" s="13" t="s">
        <v>85</v>
      </c>
      <c r="C127" s="14" t="s">
        <v>33</v>
      </c>
      <c r="D127" s="14" t="s">
        <v>17</v>
      </c>
      <c r="E127" s="14" t="s">
        <v>318</v>
      </c>
      <c r="F127" s="14" t="s">
        <v>78</v>
      </c>
      <c r="G127" s="14" t="s">
        <v>54</v>
      </c>
      <c r="H127" s="14" t="s">
        <v>248</v>
      </c>
      <c r="I127" s="14" t="s">
        <v>52</v>
      </c>
      <c r="J127" s="71" t="s">
        <v>249</v>
      </c>
      <c r="K127" s="3" t="s">
        <v>273</v>
      </c>
      <c r="L127" s="53">
        <v>100</v>
      </c>
      <c r="M127" s="53">
        <v>100</v>
      </c>
      <c r="N127" s="53">
        <v>100</v>
      </c>
      <c r="O127" s="53">
        <v>100</v>
      </c>
      <c r="P127" s="19">
        <v>17211.2</v>
      </c>
      <c r="Q127" s="19">
        <v>17211.2</v>
      </c>
      <c r="R127" s="19">
        <v>19052.5</v>
      </c>
      <c r="S127" s="19">
        <v>19052.5</v>
      </c>
      <c r="T127" s="19">
        <v>19052.5</v>
      </c>
    </row>
    <row r="128" spans="1:20" s="1" customFormat="1" ht="84" customHeight="1">
      <c r="A128" s="46">
        <f t="shared" si="31"/>
        <v>119</v>
      </c>
      <c r="B128" s="13" t="s">
        <v>85</v>
      </c>
      <c r="C128" s="14" t="s">
        <v>33</v>
      </c>
      <c r="D128" s="14" t="s">
        <v>17</v>
      </c>
      <c r="E128" s="14" t="s">
        <v>318</v>
      </c>
      <c r="F128" s="14" t="s">
        <v>78</v>
      </c>
      <c r="G128" s="14" t="s">
        <v>54</v>
      </c>
      <c r="H128" s="14" t="s">
        <v>250</v>
      </c>
      <c r="I128" s="14" t="s">
        <v>52</v>
      </c>
      <c r="J128" s="59" t="s">
        <v>251</v>
      </c>
      <c r="K128" s="3" t="s">
        <v>273</v>
      </c>
      <c r="L128" s="53">
        <v>100</v>
      </c>
      <c r="M128" s="53">
        <v>100</v>
      </c>
      <c r="N128" s="53">
        <v>100</v>
      </c>
      <c r="O128" s="53">
        <v>100</v>
      </c>
      <c r="P128" s="19">
        <v>44</v>
      </c>
      <c r="Q128" s="19">
        <v>44</v>
      </c>
      <c r="R128" s="19">
        <v>44</v>
      </c>
      <c r="S128" s="19">
        <v>44</v>
      </c>
      <c r="T128" s="19">
        <v>44</v>
      </c>
    </row>
    <row r="129" spans="1:20" s="1" customFormat="1" ht="94.5" customHeight="1">
      <c r="A129" s="46">
        <f t="shared" si="31"/>
        <v>120</v>
      </c>
      <c r="B129" s="13" t="s">
        <v>85</v>
      </c>
      <c r="C129" s="14" t="s">
        <v>33</v>
      </c>
      <c r="D129" s="14" t="s">
        <v>17</v>
      </c>
      <c r="E129" s="14" t="s">
        <v>318</v>
      </c>
      <c r="F129" s="14" t="s">
        <v>78</v>
      </c>
      <c r="G129" s="14" t="s">
        <v>54</v>
      </c>
      <c r="H129" s="14" t="s">
        <v>253</v>
      </c>
      <c r="I129" s="14" t="s">
        <v>52</v>
      </c>
      <c r="J129" s="59" t="s">
        <v>252</v>
      </c>
      <c r="K129" s="3" t="s">
        <v>273</v>
      </c>
      <c r="L129" s="53">
        <v>100</v>
      </c>
      <c r="M129" s="53">
        <v>100</v>
      </c>
      <c r="N129" s="53">
        <v>100</v>
      </c>
      <c r="O129" s="53">
        <v>100</v>
      </c>
      <c r="P129" s="19">
        <v>1689.6</v>
      </c>
      <c r="Q129" s="19">
        <v>1689.6</v>
      </c>
      <c r="R129" s="19"/>
      <c r="S129" s="19"/>
      <c r="T129" s="19"/>
    </row>
    <row r="130" spans="1:20" s="1" customFormat="1" ht="141.75" customHeight="1">
      <c r="A130" s="46">
        <f t="shared" si="31"/>
        <v>121</v>
      </c>
      <c r="B130" s="13" t="s">
        <v>85</v>
      </c>
      <c r="C130" s="14" t="s">
        <v>33</v>
      </c>
      <c r="D130" s="14" t="s">
        <v>17</v>
      </c>
      <c r="E130" s="14" t="s">
        <v>17</v>
      </c>
      <c r="F130" s="14" t="s">
        <v>78</v>
      </c>
      <c r="G130" s="14" t="s">
        <v>54</v>
      </c>
      <c r="H130" s="14" t="s">
        <v>254</v>
      </c>
      <c r="I130" s="14" t="s">
        <v>52</v>
      </c>
      <c r="J130" s="59" t="s">
        <v>255</v>
      </c>
      <c r="K130" s="3" t="s">
        <v>273</v>
      </c>
      <c r="L130" s="53">
        <v>100</v>
      </c>
      <c r="M130" s="53">
        <v>100</v>
      </c>
      <c r="N130" s="53">
        <v>100</v>
      </c>
      <c r="O130" s="53">
        <v>100</v>
      </c>
      <c r="P130" s="19">
        <v>6234</v>
      </c>
      <c r="Q130" s="19">
        <v>10500</v>
      </c>
      <c r="R130" s="19"/>
      <c r="S130" s="19"/>
      <c r="T130" s="19"/>
    </row>
    <row r="131" spans="1:20" s="1" customFormat="1" ht="69" customHeight="1">
      <c r="A131" s="46">
        <f t="shared" si="31"/>
        <v>122</v>
      </c>
      <c r="B131" s="13" t="s">
        <v>85</v>
      </c>
      <c r="C131" s="14" t="s">
        <v>33</v>
      </c>
      <c r="D131" s="14" t="s">
        <v>17</v>
      </c>
      <c r="E131" s="14" t="s">
        <v>17</v>
      </c>
      <c r="F131" s="14" t="s">
        <v>78</v>
      </c>
      <c r="G131" s="14" t="s">
        <v>54</v>
      </c>
      <c r="H131" s="14" t="s">
        <v>256</v>
      </c>
      <c r="I131" s="14" t="s">
        <v>52</v>
      </c>
      <c r="J131" s="59" t="s">
        <v>257</v>
      </c>
      <c r="K131" s="3" t="s">
        <v>219</v>
      </c>
      <c r="L131" s="53">
        <v>100</v>
      </c>
      <c r="M131" s="53">
        <v>100</v>
      </c>
      <c r="N131" s="53">
        <v>100</v>
      </c>
      <c r="O131" s="53">
        <v>100</v>
      </c>
      <c r="P131" s="19">
        <v>3432.75</v>
      </c>
      <c r="Q131" s="19">
        <v>3450</v>
      </c>
      <c r="R131" s="19"/>
      <c r="S131" s="19"/>
      <c r="T131" s="19"/>
    </row>
    <row r="132" spans="1:20" s="1" customFormat="1" ht="89.25" customHeight="1">
      <c r="A132" s="46">
        <f t="shared" si="31"/>
        <v>123</v>
      </c>
      <c r="B132" s="13" t="s">
        <v>85</v>
      </c>
      <c r="C132" s="14" t="s">
        <v>33</v>
      </c>
      <c r="D132" s="14" t="s">
        <v>17</v>
      </c>
      <c r="E132" s="14" t="s">
        <v>17</v>
      </c>
      <c r="F132" s="14" t="s">
        <v>78</v>
      </c>
      <c r="G132" s="14" t="s">
        <v>54</v>
      </c>
      <c r="H132" s="14" t="s">
        <v>270</v>
      </c>
      <c r="I132" s="14" t="s">
        <v>52</v>
      </c>
      <c r="J132" s="73" t="s">
        <v>271</v>
      </c>
      <c r="K132" s="3" t="s">
        <v>219</v>
      </c>
      <c r="L132" s="53">
        <v>100</v>
      </c>
      <c r="M132" s="53">
        <v>100</v>
      </c>
      <c r="N132" s="53">
        <v>100</v>
      </c>
      <c r="O132" s="53">
        <v>100</v>
      </c>
      <c r="P132" s="19"/>
      <c r="Q132" s="19">
        <v>1762.2</v>
      </c>
      <c r="R132" s="19"/>
      <c r="S132" s="19"/>
      <c r="T132" s="19"/>
    </row>
    <row r="133" spans="1:20" s="1" customFormat="1" ht="132.75" customHeight="1">
      <c r="A133" s="46">
        <f t="shared" si="31"/>
        <v>124</v>
      </c>
      <c r="B133" s="13" t="s">
        <v>85</v>
      </c>
      <c r="C133" s="14" t="s">
        <v>33</v>
      </c>
      <c r="D133" s="14" t="s">
        <v>17</v>
      </c>
      <c r="E133" s="14" t="s">
        <v>17</v>
      </c>
      <c r="F133" s="14" t="s">
        <v>78</v>
      </c>
      <c r="G133" s="14" t="s">
        <v>54</v>
      </c>
      <c r="H133" s="14" t="s">
        <v>258</v>
      </c>
      <c r="I133" s="14" t="s">
        <v>52</v>
      </c>
      <c r="J133" s="59" t="s">
        <v>259</v>
      </c>
      <c r="K133" s="3" t="s">
        <v>273</v>
      </c>
      <c r="L133" s="53">
        <v>100</v>
      </c>
      <c r="M133" s="53">
        <v>100</v>
      </c>
      <c r="N133" s="53">
        <v>100</v>
      </c>
      <c r="O133" s="53">
        <v>100</v>
      </c>
      <c r="P133" s="19">
        <v>75805.17</v>
      </c>
      <c r="Q133" s="19">
        <v>75805.17</v>
      </c>
      <c r="R133" s="19"/>
      <c r="S133" s="19"/>
      <c r="T133" s="19"/>
    </row>
    <row r="134" spans="1:20" s="1" customFormat="1" ht="31.5" customHeight="1">
      <c r="A134" s="46">
        <f t="shared" si="31"/>
        <v>125</v>
      </c>
      <c r="B134" s="13" t="s">
        <v>85</v>
      </c>
      <c r="C134" s="14" t="s">
        <v>33</v>
      </c>
      <c r="D134" s="14" t="s">
        <v>17</v>
      </c>
      <c r="E134" s="14" t="s">
        <v>17</v>
      </c>
      <c r="F134" s="14" t="s">
        <v>78</v>
      </c>
      <c r="G134" s="14" t="s">
        <v>54</v>
      </c>
      <c r="H134" s="14" t="s">
        <v>260</v>
      </c>
      <c r="I134" s="14" t="s">
        <v>52</v>
      </c>
      <c r="J134" s="59" t="s">
        <v>261</v>
      </c>
      <c r="K134" s="3" t="s">
        <v>219</v>
      </c>
      <c r="L134" s="53">
        <v>100</v>
      </c>
      <c r="M134" s="53">
        <v>100</v>
      </c>
      <c r="N134" s="53">
        <v>100</v>
      </c>
      <c r="O134" s="53">
        <v>100</v>
      </c>
      <c r="P134" s="19">
        <v>657.16</v>
      </c>
      <c r="Q134" s="19">
        <v>657.16</v>
      </c>
      <c r="R134" s="19"/>
      <c r="S134" s="19"/>
      <c r="T134" s="19"/>
    </row>
    <row r="135" spans="1:20" s="1" customFormat="1" ht="36.75" customHeight="1">
      <c r="A135" s="46">
        <f t="shared" si="31"/>
        <v>126</v>
      </c>
      <c r="B135" s="13" t="s">
        <v>85</v>
      </c>
      <c r="C135" s="14" t="s">
        <v>33</v>
      </c>
      <c r="D135" s="14" t="s">
        <v>17</v>
      </c>
      <c r="E135" s="14" t="s">
        <v>320</v>
      </c>
      <c r="F135" s="14" t="s">
        <v>321</v>
      </c>
      <c r="G135" s="14" t="s">
        <v>54</v>
      </c>
      <c r="H135" s="14" t="s">
        <v>12</v>
      </c>
      <c r="I135" s="14" t="s">
        <v>52</v>
      </c>
      <c r="J135" s="3" t="s">
        <v>138</v>
      </c>
      <c r="K135" s="3" t="s">
        <v>219</v>
      </c>
      <c r="L135" s="53">
        <v>100</v>
      </c>
      <c r="M135" s="53">
        <v>100</v>
      </c>
      <c r="N135" s="53">
        <v>100</v>
      </c>
      <c r="O135" s="53">
        <v>100</v>
      </c>
      <c r="P135" s="19"/>
      <c r="Q135" s="19">
        <v>51591.955000000002</v>
      </c>
      <c r="R135" s="19">
        <v>72515.38</v>
      </c>
      <c r="S135" s="19"/>
      <c r="T135" s="19"/>
    </row>
    <row r="136" spans="1:20" s="1" customFormat="1" ht="70.5" customHeight="1">
      <c r="A136" s="46">
        <f t="shared" si="31"/>
        <v>127</v>
      </c>
      <c r="B136" s="13" t="s">
        <v>85</v>
      </c>
      <c r="C136" s="14" t="s">
        <v>33</v>
      </c>
      <c r="D136" s="14" t="s">
        <v>17</v>
      </c>
      <c r="E136" s="14" t="s">
        <v>17</v>
      </c>
      <c r="F136" s="14" t="s">
        <v>139</v>
      </c>
      <c r="G136" s="14" t="s">
        <v>54</v>
      </c>
      <c r="H136" s="14" t="s">
        <v>137</v>
      </c>
      <c r="I136" s="14" t="s">
        <v>52</v>
      </c>
      <c r="J136" s="3" t="s">
        <v>140</v>
      </c>
      <c r="K136" s="3" t="s">
        <v>273</v>
      </c>
      <c r="L136" s="53">
        <v>100</v>
      </c>
      <c r="M136" s="53">
        <v>100</v>
      </c>
      <c r="N136" s="53">
        <v>100</v>
      </c>
      <c r="O136" s="53">
        <v>100</v>
      </c>
      <c r="P136" s="19"/>
      <c r="Q136" s="19">
        <v>110112.8</v>
      </c>
      <c r="R136" s="19"/>
      <c r="S136" s="19"/>
      <c r="T136" s="19"/>
    </row>
    <row r="137" spans="1:20" s="1" customFormat="1" ht="31.5" customHeight="1">
      <c r="A137" s="46">
        <f t="shared" si="31"/>
        <v>128</v>
      </c>
      <c r="B137" s="13" t="s">
        <v>85</v>
      </c>
      <c r="C137" s="13" t="s">
        <v>33</v>
      </c>
      <c r="D137" s="13" t="s">
        <v>17</v>
      </c>
      <c r="E137" s="13" t="s">
        <v>24</v>
      </c>
      <c r="F137" s="13" t="s">
        <v>38</v>
      </c>
      <c r="G137" s="13" t="s">
        <v>11</v>
      </c>
      <c r="H137" s="13" t="s">
        <v>12</v>
      </c>
      <c r="I137" s="13" t="s">
        <v>52</v>
      </c>
      <c r="J137" s="3" t="s">
        <v>79</v>
      </c>
      <c r="K137" s="3"/>
      <c r="L137" s="3"/>
      <c r="M137" s="3"/>
      <c r="N137" s="3"/>
      <c r="O137" s="3"/>
      <c r="P137" s="19">
        <f>SUM(P138:P157)</f>
        <v>319641.07999999996</v>
      </c>
      <c r="Q137" s="19">
        <f t="shared" ref="Q137:T137" si="42">SUM(Q138:Q157)</f>
        <v>538994</v>
      </c>
      <c r="R137" s="19">
        <f t="shared" si="42"/>
        <v>479261.50000000006</v>
      </c>
      <c r="S137" s="19">
        <f t="shared" si="42"/>
        <v>463293.80000000005</v>
      </c>
      <c r="T137" s="19">
        <f t="shared" si="42"/>
        <v>463293.80000000005</v>
      </c>
    </row>
    <row r="138" spans="1:20" s="1" customFormat="1" ht="31.5" customHeight="1">
      <c r="A138" s="46">
        <f t="shared" si="31"/>
        <v>129</v>
      </c>
      <c r="B138" s="13" t="s">
        <v>85</v>
      </c>
      <c r="C138" s="13" t="s">
        <v>33</v>
      </c>
      <c r="D138" s="13" t="s">
        <v>17</v>
      </c>
      <c r="E138" s="13" t="s">
        <v>24</v>
      </c>
      <c r="F138" s="13" t="s">
        <v>122</v>
      </c>
      <c r="G138" s="13" t="s">
        <v>54</v>
      </c>
      <c r="H138" s="13" t="s">
        <v>12</v>
      </c>
      <c r="I138" s="13" t="s">
        <v>52</v>
      </c>
      <c r="J138" s="58" t="s">
        <v>272</v>
      </c>
      <c r="K138" s="3" t="s">
        <v>273</v>
      </c>
      <c r="L138" s="53">
        <v>100</v>
      </c>
      <c r="M138" s="53">
        <v>100</v>
      </c>
      <c r="N138" s="53">
        <v>100</v>
      </c>
      <c r="O138" s="53">
        <v>100</v>
      </c>
      <c r="P138" s="15">
        <v>6.9</v>
      </c>
      <c r="Q138" s="15">
        <v>6.9</v>
      </c>
      <c r="R138" s="15"/>
      <c r="S138" s="15"/>
      <c r="T138" s="44"/>
    </row>
    <row r="139" spans="1:20" s="1" customFormat="1" ht="109.5" customHeight="1">
      <c r="A139" s="46">
        <f t="shared" si="31"/>
        <v>130</v>
      </c>
      <c r="B139" s="13" t="s">
        <v>85</v>
      </c>
      <c r="C139" s="13" t="s">
        <v>33</v>
      </c>
      <c r="D139" s="13" t="s">
        <v>17</v>
      </c>
      <c r="E139" s="13" t="s">
        <v>202</v>
      </c>
      <c r="F139" s="13" t="s">
        <v>80</v>
      </c>
      <c r="G139" s="13" t="s">
        <v>54</v>
      </c>
      <c r="H139" s="13" t="s">
        <v>288</v>
      </c>
      <c r="I139" s="13" t="s">
        <v>52</v>
      </c>
      <c r="J139" s="73" t="s">
        <v>274</v>
      </c>
      <c r="K139" s="3" t="s">
        <v>273</v>
      </c>
      <c r="L139" s="53">
        <v>100</v>
      </c>
      <c r="M139" s="53">
        <v>100</v>
      </c>
      <c r="N139" s="53">
        <v>100</v>
      </c>
      <c r="O139" s="53">
        <v>100</v>
      </c>
      <c r="P139" s="15">
        <v>20743.599999999999</v>
      </c>
      <c r="Q139" s="15">
        <v>29601.3</v>
      </c>
      <c r="R139" s="15">
        <v>30168.1</v>
      </c>
      <c r="S139" s="15">
        <v>30168.1</v>
      </c>
      <c r="T139" s="44">
        <v>30168.1</v>
      </c>
    </row>
    <row r="140" spans="1:20" s="1" customFormat="1" ht="109.5" customHeight="1">
      <c r="A140" s="46">
        <f t="shared" si="31"/>
        <v>131</v>
      </c>
      <c r="B140" s="13" t="s">
        <v>85</v>
      </c>
      <c r="C140" s="13" t="s">
        <v>33</v>
      </c>
      <c r="D140" s="13" t="s">
        <v>17</v>
      </c>
      <c r="E140" s="13" t="s">
        <v>202</v>
      </c>
      <c r="F140" s="13" t="s">
        <v>80</v>
      </c>
      <c r="G140" s="13" t="s">
        <v>54</v>
      </c>
      <c r="H140" s="13" t="s">
        <v>289</v>
      </c>
      <c r="I140" s="13" t="s">
        <v>52</v>
      </c>
      <c r="J140" s="58" t="s">
        <v>275</v>
      </c>
      <c r="K140" s="3" t="s">
        <v>273</v>
      </c>
      <c r="L140" s="53">
        <v>100</v>
      </c>
      <c r="M140" s="53">
        <v>100</v>
      </c>
      <c r="N140" s="53">
        <v>100</v>
      </c>
      <c r="O140" s="53">
        <v>100</v>
      </c>
      <c r="P140" s="15">
        <v>140</v>
      </c>
      <c r="Q140" s="15">
        <v>151.6</v>
      </c>
      <c r="R140" s="15">
        <v>151.6</v>
      </c>
      <c r="S140" s="15">
        <v>151.6</v>
      </c>
      <c r="T140" s="44">
        <v>151.6</v>
      </c>
    </row>
    <row r="141" spans="1:20" s="1" customFormat="1" ht="69.75" customHeight="1">
      <c r="A141" s="46">
        <f t="shared" ref="A141:A164" si="43">SUM(A140+1)</f>
        <v>132</v>
      </c>
      <c r="B141" s="13" t="s">
        <v>85</v>
      </c>
      <c r="C141" s="13" t="s">
        <v>33</v>
      </c>
      <c r="D141" s="13" t="s">
        <v>17</v>
      </c>
      <c r="E141" s="13" t="s">
        <v>202</v>
      </c>
      <c r="F141" s="13" t="s">
        <v>80</v>
      </c>
      <c r="G141" s="13" t="s">
        <v>54</v>
      </c>
      <c r="H141" s="13" t="s">
        <v>290</v>
      </c>
      <c r="I141" s="13" t="s">
        <v>52</v>
      </c>
      <c r="J141" s="73" t="s">
        <v>276</v>
      </c>
      <c r="K141" s="3" t="s">
        <v>273</v>
      </c>
      <c r="L141" s="53">
        <v>100</v>
      </c>
      <c r="M141" s="53">
        <v>100</v>
      </c>
      <c r="N141" s="53">
        <v>100</v>
      </c>
      <c r="O141" s="53">
        <v>100</v>
      </c>
      <c r="P141" s="15">
        <v>78.400000000000006</v>
      </c>
      <c r="Q141" s="15">
        <v>109.3</v>
      </c>
      <c r="R141" s="15">
        <v>109.3</v>
      </c>
      <c r="S141" s="15">
        <v>109.3</v>
      </c>
      <c r="T141" s="44">
        <v>109.3</v>
      </c>
    </row>
    <row r="142" spans="1:20" s="1" customFormat="1" ht="138" customHeight="1">
      <c r="A142" s="46">
        <f t="shared" si="43"/>
        <v>133</v>
      </c>
      <c r="B142" s="13" t="s">
        <v>85</v>
      </c>
      <c r="C142" s="13" t="s">
        <v>33</v>
      </c>
      <c r="D142" s="13" t="s">
        <v>17</v>
      </c>
      <c r="E142" s="13" t="s">
        <v>202</v>
      </c>
      <c r="F142" s="13" t="s">
        <v>80</v>
      </c>
      <c r="G142" s="13" t="s">
        <v>54</v>
      </c>
      <c r="H142" s="13" t="s">
        <v>291</v>
      </c>
      <c r="I142" s="13" t="s">
        <v>52</v>
      </c>
      <c r="J142" s="73" t="s">
        <v>277</v>
      </c>
      <c r="K142" s="3" t="s">
        <v>273</v>
      </c>
      <c r="L142" s="53">
        <v>100</v>
      </c>
      <c r="M142" s="53">
        <v>100</v>
      </c>
      <c r="N142" s="53">
        <v>100</v>
      </c>
      <c r="O142" s="53">
        <v>100</v>
      </c>
      <c r="P142" s="15">
        <v>12797.3</v>
      </c>
      <c r="Q142" s="15">
        <v>16953.3</v>
      </c>
      <c r="R142" s="15">
        <v>16953.3</v>
      </c>
      <c r="S142" s="15">
        <v>16953.3</v>
      </c>
      <c r="T142" s="44">
        <v>16953.3</v>
      </c>
    </row>
    <row r="143" spans="1:20" s="1" customFormat="1" ht="97.5" customHeight="1">
      <c r="A143" s="46">
        <f t="shared" si="43"/>
        <v>134</v>
      </c>
      <c r="B143" s="13" t="s">
        <v>85</v>
      </c>
      <c r="C143" s="13" t="s">
        <v>33</v>
      </c>
      <c r="D143" s="13" t="s">
        <v>17</v>
      </c>
      <c r="E143" s="13" t="s">
        <v>202</v>
      </c>
      <c r="F143" s="13" t="s">
        <v>80</v>
      </c>
      <c r="G143" s="13" t="s">
        <v>54</v>
      </c>
      <c r="H143" s="13" t="s">
        <v>292</v>
      </c>
      <c r="I143" s="13" t="s">
        <v>52</v>
      </c>
      <c r="J143" s="58" t="s">
        <v>278</v>
      </c>
      <c r="K143" s="3" t="s">
        <v>273</v>
      </c>
      <c r="L143" s="53">
        <v>100</v>
      </c>
      <c r="M143" s="53">
        <v>100</v>
      </c>
      <c r="N143" s="53">
        <v>100</v>
      </c>
      <c r="O143" s="53">
        <v>100</v>
      </c>
      <c r="P143" s="15">
        <v>348.9</v>
      </c>
      <c r="Q143" s="15">
        <v>452.7</v>
      </c>
      <c r="R143" s="15">
        <v>452.5</v>
      </c>
      <c r="S143" s="15">
        <v>452.5</v>
      </c>
      <c r="T143" s="44">
        <v>452.5</v>
      </c>
    </row>
    <row r="144" spans="1:20" s="1" customFormat="1" ht="65.25" customHeight="1">
      <c r="A144" s="46">
        <f t="shared" si="43"/>
        <v>135</v>
      </c>
      <c r="B144" s="13" t="s">
        <v>85</v>
      </c>
      <c r="C144" s="13" t="s">
        <v>33</v>
      </c>
      <c r="D144" s="13" t="s">
        <v>17</v>
      </c>
      <c r="E144" s="13" t="s">
        <v>202</v>
      </c>
      <c r="F144" s="13" t="s">
        <v>80</v>
      </c>
      <c r="G144" s="13" t="s">
        <v>54</v>
      </c>
      <c r="H144" s="13" t="s">
        <v>293</v>
      </c>
      <c r="I144" s="13" t="s">
        <v>52</v>
      </c>
      <c r="J144" s="73" t="s">
        <v>279</v>
      </c>
      <c r="K144" s="3" t="s">
        <v>273</v>
      </c>
      <c r="L144" s="53">
        <v>100</v>
      </c>
      <c r="M144" s="53">
        <v>100</v>
      </c>
      <c r="N144" s="53">
        <v>100</v>
      </c>
      <c r="O144" s="53">
        <v>100</v>
      </c>
      <c r="P144" s="15">
        <v>70.989999999999995</v>
      </c>
      <c r="Q144" s="15">
        <v>601.4</v>
      </c>
      <c r="R144" s="15">
        <v>601.4</v>
      </c>
      <c r="S144" s="15">
        <v>601.4</v>
      </c>
      <c r="T144" s="44">
        <v>601.4</v>
      </c>
    </row>
    <row r="145" spans="1:20" s="1" customFormat="1" ht="115.5" customHeight="1">
      <c r="A145" s="46">
        <f t="shared" si="43"/>
        <v>136</v>
      </c>
      <c r="B145" s="13" t="s">
        <v>85</v>
      </c>
      <c r="C145" s="13" t="s">
        <v>33</v>
      </c>
      <c r="D145" s="13" t="s">
        <v>17</v>
      </c>
      <c r="E145" s="13" t="s">
        <v>202</v>
      </c>
      <c r="F145" s="13" t="s">
        <v>80</v>
      </c>
      <c r="G145" s="13" t="s">
        <v>54</v>
      </c>
      <c r="H145" s="13" t="s">
        <v>294</v>
      </c>
      <c r="I145" s="13" t="s">
        <v>52</v>
      </c>
      <c r="J145" s="73" t="s">
        <v>280</v>
      </c>
      <c r="K145" s="3" t="s">
        <v>273</v>
      </c>
      <c r="L145" s="53">
        <v>100</v>
      </c>
      <c r="M145" s="53">
        <v>100</v>
      </c>
      <c r="N145" s="53">
        <v>100</v>
      </c>
      <c r="O145" s="53">
        <v>100</v>
      </c>
      <c r="P145" s="15">
        <v>256.2</v>
      </c>
      <c r="Q145" s="15">
        <v>352.5</v>
      </c>
      <c r="R145" s="15">
        <v>355.8</v>
      </c>
      <c r="S145" s="15">
        <v>355.8</v>
      </c>
      <c r="T145" s="44">
        <v>355.8</v>
      </c>
    </row>
    <row r="146" spans="1:20" s="1" customFormat="1" ht="137.25" customHeight="1">
      <c r="A146" s="46">
        <f t="shared" si="43"/>
        <v>137</v>
      </c>
      <c r="B146" s="13" t="s">
        <v>85</v>
      </c>
      <c r="C146" s="13" t="s">
        <v>33</v>
      </c>
      <c r="D146" s="13" t="s">
        <v>17</v>
      </c>
      <c r="E146" s="13" t="s">
        <v>202</v>
      </c>
      <c r="F146" s="13" t="s">
        <v>80</v>
      </c>
      <c r="G146" s="13" t="s">
        <v>54</v>
      </c>
      <c r="H146" s="13" t="s">
        <v>295</v>
      </c>
      <c r="I146" s="13" t="s">
        <v>52</v>
      </c>
      <c r="J146" s="73" t="s">
        <v>281</v>
      </c>
      <c r="K146" s="3" t="s">
        <v>273</v>
      </c>
      <c r="L146" s="53">
        <v>100</v>
      </c>
      <c r="M146" s="53">
        <v>100</v>
      </c>
      <c r="N146" s="53">
        <v>100</v>
      </c>
      <c r="O146" s="53">
        <v>100</v>
      </c>
      <c r="P146" s="15">
        <v>1152.56</v>
      </c>
      <c r="Q146" s="15">
        <v>1585.5</v>
      </c>
      <c r="R146" s="15">
        <v>1585.5</v>
      </c>
      <c r="S146" s="15">
        <v>1585.5</v>
      </c>
      <c r="T146" s="44">
        <v>1585.5</v>
      </c>
    </row>
    <row r="147" spans="1:20" s="1" customFormat="1" ht="134.25" customHeight="1">
      <c r="A147" s="46">
        <f t="shared" si="43"/>
        <v>138</v>
      </c>
      <c r="B147" s="13" t="s">
        <v>85</v>
      </c>
      <c r="C147" s="13" t="s">
        <v>33</v>
      </c>
      <c r="D147" s="13" t="s">
        <v>17</v>
      </c>
      <c r="E147" s="13" t="s">
        <v>202</v>
      </c>
      <c r="F147" s="13" t="s">
        <v>80</v>
      </c>
      <c r="G147" s="13" t="s">
        <v>54</v>
      </c>
      <c r="H147" s="13" t="s">
        <v>296</v>
      </c>
      <c r="I147" s="13" t="s">
        <v>52</v>
      </c>
      <c r="J147" s="73" t="s">
        <v>282</v>
      </c>
      <c r="K147" s="3" t="s">
        <v>273</v>
      </c>
      <c r="L147" s="53">
        <v>100</v>
      </c>
      <c r="M147" s="53">
        <v>100</v>
      </c>
      <c r="N147" s="53">
        <v>100</v>
      </c>
      <c r="O147" s="53">
        <v>100</v>
      </c>
      <c r="P147" s="15">
        <v>1469.7</v>
      </c>
      <c r="Q147" s="15">
        <v>1731.3</v>
      </c>
      <c r="R147" s="15">
        <v>1913.7</v>
      </c>
      <c r="S147" s="15">
        <v>1913.7</v>
      </c>
      <c r="T147" s="44">
        <v>1913.7</v>
      </c>
    </row>
    <row r="148" spans="1:20" s="1" customFormat="1" ht="135.75" customHeight="1">
      <c r="A148" s="46">
        <f t="shared" si="43"/>
        <v>139</v>
      </c>
      <c r="B148" s="13" t="s">
        <v>85</v>
      </c>
      <c r="C148" s="13" t="s">
        <v>33</v>
      </c>
      <c r="D148" s="13" t="s">
        <v>17</v>
      </c>
      <c r="E148" s="13" t="s">
        <v>202</v>
      </c>
      <c r="F148" s="13" t="s">
        <v>80</v>
      </c>
      <c r="G148" s="13" t="s">
        <v>54</v>
      </c>
      <c r="H148" s="13" t="s">
        <v>297</v>
      </c>
      <c r="I148" s="13" t="s">
        <v>52</v>
      </c>
      <c r="J148" s="73" t="s">
        <v>283</v>
      </c>
      <c r="K148" s="3" t="s">
        <v>273</v>
      </c>
      <c r="L148" s="53">
        <v>100</v>
      </c>
      <c r="M148" s="53">
        <v>100</v>
      </c>
      <c r="N148" s="53">
        <v>100</v>
      </c>
      <c r="O148" s="53">
        <v>100</v>
      </c>
      <c r="P148" s="15">
        <v>121366.19</v>
      </c>
      <c r="Q148" s="15">
        <v>171340.5</v>
      </c>
      <c r="R148" s="15">
        <v>181759.8</v>
      </c>
      <c r="S148" s="15">
        <v>181205.9</v>
      </c>
      <c r="T148" s="44">
        <v>181205.9</v>
      </c>
    </row>
    <row r="149" spans="1:20" s="1" customFormat="1" ht="31.5" customHeight="1">
      <c r="A149" s="46">
        <f t="shared" si="43"/>
        <v>140</v>
      </c>
      <c r="B149" s="13" t="s">
        <v>85</v>
      </c>
      <c r="C149" s="13" t="s">
        <v>33</v>
      </c>
      <c r="D149" s="13" t="s">
        <v>17</v>
      </c>
      <c r="E149" s="13" t="s">
        <v>24</v>
      </c>
      <c r="F149" s="13" t="s">
        <v>80</v>
      </c>
      <c r="G149" s="13" t="s">
        <v>54</v>
      </c>
      <c r="H149" s="13" t="s">
        <v>298</v>
      </c>
      <c r="I149" s="13" t="s">
        <v>52</v>
      </c>
      <c r="J149" s="73" t="s">
        <v>284</v>
      </c>
      <c r="K149" s="3" t="s">
        <v>273</v>
      </c>
      <c r="L149" s="53">
        <v>100</v>
      </c>
      <c r="M149" s="53">
        <v>100</v>
      </c>
      <c r="N149" s="53">
        <v>100</v>
      </c>
      <c r="O149" s="53">
        <v>100</v>
      </c>
      <c r="P149" s="15">
        <v>5733.18</v>
      </c>
      <c r="Q149" s="15">
        <v>8231.7000000000007</v>
      </c>
      <c r="R149" s="15">
        <v>9884.1</v>
      </c>
      <c r="S149" s="15">
        <v>10936.8</v>
      </c>
      <c r="T149" s="44">
        <v>10936.8</v>
      </c>
    </row>
    <row r="150" spans="1:20" s="1" customFormat="1" ht="31.5" customHeight="1">
      <c r="A150" s="46">
        <f t="shared" si="43"/>
        <v>141</v>
      </c>
      <c r="B150" s="13" t="s">
        <v>85</v>
      </c>
      <c r="C150" s="13" t="s">
        <v>33</v>
      </c>
      <c r="D150" s="13" t="s">
        <v>17</v>
      </c>
      <c r="E150" s="13" t="s">
        <v>24</v>
      </c>
      <c r="F150" s="13" t="s">
        <v>80</v>
      </c>
      <c r="G150" s="13" t="s">
        <v>54</v>
      </c>
      <c r="H150" s="13" t="s">
        <v>299</v>
      </c>
      <c r="I150" s="13" t="s">
        <v>52</v>
      </c>
      <c r="J150" s="73" t="s">
        <v>285</v>
      </c>
      <c r="K150" s="3" t="s">
        <v>273</v>
      </c>
      <c r="L150" s="53">
        <v>100</v>
      </c>
      <c r="M150" s="53">
        <v>100</v>
      </c>
      <c r="N150" s="53">
        <v>100</v>
      </c>
      <c r="O150" s="53">
        <v>100</v>
      </c>
      <c r="P150" s="15">
        <v>9786.34</v>
      </c>
      <c r="Q150" s="15">
        <v>100791.7</v>
      </c>
      <c r="R150" s="15">
        <v>11577.1</v>
      </c>
      <c r="S150" s="15">
        <v>11577.1</v>
      </c>
      <c r="T150" s="44">
        <v>11577.1</v>
      </c>
    </row>
    <row r="151" spans="1:20" s="1" customFormat="1" ht="144.75" customHeight="1">
      <c r="A151" s="46">
        <f t="shared" si="43"/>
        <v>142</v>
      </c>
      <c r="B151" s="13" t="s">
        <v>85</v>
      </c>
      <c r="C151" s="13" t="s">
        <v>33</v>
      </c>
      <c r="D151" s="13" t="s">
        <v>17</v>
      </c>
      <c r="E151" s="13" t="s">
        <v>202</v>
      </c>
      <c r="F151" s="13" t="s">
        <v>80</v>
      </c>
      <c r="G151" s="13" t="s">
        <v>54</v>
      </c>
      <c r="H151" s="13" t="s">
        <v>300</v>
      </c>
      <c r="I151" s="13" t="s">
        <v>52</v>
      </c>
      <c r="J151" s="73" t="s">
        <v>286</v>
      </c>
      <c r="K151" s="3" t="s">
        <v>273</v>
      </c>
      <c r="L151" s="53">
        <v>100</v>
      </c>
      <c r="M151" s="53">
        <v>100</v>
      </c>
      <c r="N151" s="53">
        <v>100</v>
      </c>
      <c r="O151" s="53">
        <v>100</v>
      </c>
      <c r="P151" s="15">
        <v>78155.59</v>
      </c>
      <c r="Q151" s="15">
        <v>110337.3</v>
      </c>
      <c r="R151" s="15">
        <v>112345</v>
      </c>
      <c r="S151" s="15">
        <v>112345</v>
      </c>
      <c r="T151" s="44">
        <v>112345</v>
      </c>
    </row>
    <row r="152" spans="1:20" s="1" customFormat="1" ht="107.25" customHeight="1">
      <c r="A152" s="46">
        <f t="shared" si="43"/>
        <v>143</v>
      </c>
      <c r="B152" s="13" t="s">
        <v>85</v>
      </c>
      <c r="C152" s="13" t="s">
        <v>33</v>
      </c>
      <c r="D152" s="13" t="s">
        <v>17</v>
      </c>
      <c r="E152" s="13" t="s">
        <v>202</v>
      </c>
      <c r="F152" s="13" t="s">
        <v>80</v>
      </c>
      <c r="G152" s="13" t="s">
        <v>54</v>
      </c>
      <c r="H152" s="13" t="s">
        <v>301</v>
      </c>
      <c r="I152" s="13" t="s">
        <v>52</v>
      </c>
      <c r="J152" s="73" t="s">
        <v>287</v>
      </c>
      <c r="K152" s="3" t="s">
        <v>273</v>
      </c>
      <c r="L152" s="53">
        <v>100</v>
      </c>
      <c r="M152" s="53">
        <v>100</v>
      </c>
      <c r="N152" s="53">
        <v>100</v>
      </c>
      <c r="O152" s="53">
        <v>100</v>
      </c>
      <c r="P152" s="15">
        <v>686.52</v>
      </c>
      <c r="Q152" s="15">
        <v>915.4</v>
      </c>
      <c r="R152" s="15">
        <v>915.4</v>
      </c>
      <c r="S152" s="15">
        <v>915.4</v>
      </c>
      <c r="T152" s="44">
        <v>915.4</v>
      </c>
    </row>
    <row r="153" spans="1:20" s="1" customFormat="1" ht="31.5" customHeight="1">
      <c r="A153" s="46">
        <f t="shared" si="43"/>
        <v>144</v>
      </c>
      <c r="B153" s="13" t="s">
        <v>85</v>
      </c>
      <c r="C153" s="13" t="s">
        <v>33</v>
      </c>
      <c r="D153" s="13" t="s">
        <v>17</v>
      </c>
      <c r="E153" s="13" t="s">
        <v>202</v>
      </c>
      <c r="F153" s="13" t="s">
        <v>302</v>
      </c>
      <c r="G153" s="13" t="s">
        <v>54</v>
      </c>
      <c r="H153" s="13" t="s">
        <v>12</v>
      </c>
      <c r="I153" s="13" t="s">
        <v>52</v>
      </c>
      <c r="J153" s="58" t="s">
        <v>303</v>
      </c>
      <c r="K153" s="3" t="s">
        <v>273</v>
      </c>
      <c r="L153" s="53">
        <v>100</v>
      </c>
      <c r="M153" s="53">
        <v>100</v>
      </c>
      <c r="N153" s="53">
        <v>100</v>
      </c>
      <c r="O153" s="53">
        <v>100</v>
      </c>
      <c r="P153" s="25">
        <v>5840</v>
      </c>
      <c r="Q153" s="25">
        <v>10351</v>
      </c>
      <c r="R153" s="25">
        <v>8203.2000000000007</v>
      </c>
      <c r="S153" s="25">
        <v>8203.2000000000007</v>
      </c>
      <c r="T153" s="25">
        <v>8203.2000000000007</v>
      </c>
    </row>
    <row r="154" spans="1:20" s="1" customFormat="1" ht="78" customHeight="1">
      <c r="A154" s="46">
        <f t="shared" si="43"/>
        <v>145</v>
      </c>
      <c r="B154" s="13" t="s">
        <v>85</v>
      </c>
      <c r="C154" s="13" t="s">
        <v>33</v>
      </c>
      <c r="D154" s="13" t="s">
        <v>17</v>
      </c>
      <c r="E154" s="13" t="s">
        <v>322</v>
      </c>
      <c r="F154" s="13" t="s">
        <v>323</v>
      </c>
      <c r="G154" s="13" t="s">
        <v>54</v>
      </c>
      <c r="H154" s="13" t="s">
        <v>262</v>
      </c>
      <c r="I154" s="13" t="s">
        <v>52</v>
      </c>
      <c r="J154" s="73" t="s">
        <v>304</v>
      </c>
      <c r="K154" s="3" t="s">
        <v>273</v>
      </c>
      <c r="L154" s="53">
        <v>100</v>
      </c>
      <c r="M154" s="53">
        <v>100</v>
      </c>
      <c r="N154" s="53">
        <v>100</v>
      </c>
      <c r="O154" s="53">
        <v>100</v>
      </c>
      <c r="P154" s="74">
        <v>3393.09</v>
      </c>
      <c r="Q154" s="74">
        <v>3733.6</v>
      </c>
      <c r="R154" s="25">
        <v>19933.099999999999</v>
      </c>
      <c r="S154" s="25">
        <v>3466.6</v>
      </c>
      <c r="T154" s="25">
        <v>3466.6</v>
      </c>
    </row>
    <row r="155" spans="1:20" s="1" customFormat="1" ht="53.25" customHeight="1">
      <c r="A155" s="46">
        <f t="shared" si="43"/>
        <v>146</v>
      </c>
      <c r="B155" s="13" t="s">
        <v>85</v>
      </c>
      <c r="C155" s="13" t="s">
        <v>33</v>
      </c>
      <c r="D155" s="13" t="s">
        <v>17</v>
      </c>
      <c r="E155" s="13" t="s">
        <v>24</v>
      </c>
      <c r="F155" s="13" t="s">
        <v>305</v>
      </c>
      <c r="G155" s="13" t="s">
        <v>54</v>
      </c>
      <c r="H155" s="13" t="s">
        <v>12</v>
      </c>
      <c r="I155" s="13" t="s">
        <v>52</v>
      </c>
      <c r="J155" s="58" t="s">
        <v>306</v>
      </c>
      <c r="K155" s="3" t="s">
        <v>273</v>
      </c>
      <c r="L155" s="53">
        <v>100</v>
      </c>
      <c r="M155" s="53">
        <v>100</v>
      </c>
      <c r="N155" s="53">
        <v>100</v>
      </c>
      <c r="O155" s="53">
        <v>100</v>
      </c>
      <c r="P155" s="74">
        <v>10.27</v>
      </c>
      <c r="Q155" s="25">
        <v>421.8</v>
      </c>
      <c r="R155" s="25"/>
      <c r="S155" s="25"/>
      <c r="T155" s="25"/>
    </row>
    <row r="156" spans="1:20" s="1" customFormat="1" ht="51.75" customHeight="1">
      <c r="A156" s="46">
        <f t="shared" si="43"/>
        <v>147</v>
      </c>
      <c r="B156" s="14" t="s">
        <v>85</v>
      </c>
      <c r="C156" s="14" t="s">
        <v>33</v>
      </c>
      <c r="D156" s="14" t="s">
        <v>17</v>
      </c>
      <c r="E156" s="14" t="s">
        <v>324</v>
      </c>
      <c r="F156" s="14" t="s">
        <v>78</v>
      </c>
      <c r="G156" s="14" t="s">
        <v>54</v>
      </c>
      <c r="H156" s="14" t="s">
        <v>307</v>
      </c>
      <c r="I156" s="14" t="s">
        <v>52</v>
      </c>
      <c r="J156" s="73" t="s">
        <v>308</v>
      </c>
      <c r="K156" s="3" t="s">
        <v>273</v>
      </c>
      <c r="L156" s="53">
        <v>100</v>
      </c>
      <c r="M156" s="53">
        <v>100</v>
      </c>
      <c r="N156" s="53">
        <v>100</v>
      </c>
      <c r="O156" s="53">
        <v>100</v>
      </c>
      <c r="P156" s="19">
        <v>34227.019999999997</v>
      </c>
      <c r="Q156" s="19">
        <v>48320.5</v>
      </c>
      <c r="R156" s="19">
        <v>49298.2</v>
      </c>
      <c r="S156" s="19">
        <v>49298.2</v>
      </c>
      <c r="T156" s="84">
        <v>49298.2</v>
      </c>
    </row>
    <row r="157" spans="1:20" s="1" customFormat="1" ht="153.75" customHeight="1">
      <c r="A157" s="46">
        <f t="shared" si="43"/>
        <v>148</v>
      </c>
      <c r="B157" s="14" t="s">
        <v>85</v>
      </c>
      <c r="C157" s="14" t="s">
        <v>33</v>
      </c>
      <c r="D157" s="14" t="s">
        <v>17</v>
      </c>
      <c r="E157" s="14" t="s">
        <v>324</v>
      </c>
      <c r="F157" s="14" t="s">
        <v>78</v>
      </c>
      <c r="G157" s="14" t="s">
        <v>54</v>
      </c>
      <c r="H157" s="14" t="s">
        <v>309</v>
      </c>
      <c r="I157" s="14" t="s">
        <v>52</v>
      </c>
      <c r="J157" s="73" t="s">
        <v>310</v>
      </c>
      <c r="K157" s="3" t="s">
        <v>273</v>
      </c>
      <c r="L157" s="53">
        <v>100</v>
      </c>
      <c r="M157" s="53">
        <v>100</v>
      </c>
      <c r="N157" s="53">
        <v>100</v>
      </c>
      <c r="O157" s="53">
        <v>100</v>
      </c>
      <c r="P157" s="19">
        <v>23378.33</v>
      </c>
      <c r="Q157" s="19">
        <v>33004.699999999997</v>
      </c>
      <c r="R157" s="19">
        <v>33054.400000000001</v>
      </c>
      <c r="S157" s="19">
        <v>33054.400000000001</v>
      </c>
      <c r="T157" s="84">
        <v>33054.400000000001</v>
      </c>
    </row>
    <row r="158" spans="1:20" s="1" customFormat="1" ht="153.75" customHeight="1">
      <c r="A158" s="46">
        <f t="shared" si="43"/>
        <v>149</v>
      </c>
      <c r="B158" s="14" t="s">
        <v>85</v>
      </c>
      <c r="C158" s="14" t="s">
        <v>33</v>
      </c>
      <c r="D158" s="14" t="s">
        <v>17</v>
      </c>
      <c r="E158" s="14" t="s">
        <v>325</v>
      </c>
      <c r="F158" s="14" t="s">
        <v>38</v>
      </c>
      <c r="G158" s="14" t="s">
        <v>11</v>
      </c>
      <c r="H158" s="14" t="s">
        <v>12</v>
      </c>
      <c r="I158" s="14" t="s">
        <v>38</v>
      </c>
      <c r="J158" s="3" t="s">
        <v>135</v>
      </c>
      <c r="K158" s="3"/>
      <c r="L158" s="3"/>
      <c r="M158" s="3"/>
      <c r="N158" s="3"/>
      <c r="O158" s="3"/>
      <c r="P158" s="19">
        <f>P159</f>
        <v>5.2</v>
      </c>
      <c r="Q158" s="19">
        <f t="shared" ref="Q158:T158" si="44">Q159</f>
        <v>5.2</v>
      </c>
      <c r="R158" s="19">
        <f>R159</f>
        <v>5.9</v>
      </c>
      <c r="S158" s="19">
        <f t="shared" si="44"/>
        <v>0</v>
      </c>
      <c r="T158" s="19">
        <f t="shared" si="44"/>
        <v>0</v>
      </c>
    </row>
    <row r="159" spans="1:20" s="1" customFormat="1" ht="31.5" customHeight="1">
      <c r="A159" s="46">
        <f t="shared" si="43"/>
        <v>150</v>
      </c>
      <c r="B159" s="14" t="s">
        <v>85</v>
      </c>
      <c r="C159" s="14" t="s">
        <v>33</v>
      </c>
      <c r="D159" s="14" t="s">
        <v>17</v>
      </c>
      <c r="E159" s="14" t="s">
        <v>325</v>
      </c>
      <c r="F159" s="14" t="s">
        <v>326</v>
      </c>
      <c r="G159" s="14" t="s">
        <v>54</v>
      </c>
      <c r="H159" s="14" t="s">
        <v>12</v>
      </c>
      <c r="I159" s="14" t="s">
        <v>52</v>
      </c>
      <c r="J159" s="39" t="s">
        <v>136</v>
      </c>
      <c r="K159" s="3" t="s">
        <v>273</v>
      </c>
      <c r="L159" s="53">
        <v>100</v>
      </c>
      <c r="M159" s="53">
        <v>100</v>
      </c>
      <c r="N159" s="53">
        <v>100</v>
      </c>
      <c r="O159" s="53">
        <v>100</v>
      </c>
      <c r="P159" s="19">
        <v>5.2</v>
      </c>
      <c r="Q159" s="19">
        <v>5.2</v>
      </c>
      <c r="R159" s="19">
        <v>5.9</v>
      </c>
      <c r="S159" s="19"/>
      <c r="T159" s="84"/>
    </row>
    <row r="160" spans="1:20" s="1" customFormat="1" ht="31.5" customHeight="1">
      <c r="A160" s="46">
        <f t="shared" si="43"/>
        <v>151</v>
      </c>
      <c r="B160" s="13" t="s">
        <v>38</v>
      </c>
      <c r="C160" s="13" t="s">
        <v>33</v>
      </c>
      <c r="D160" s="13" t="s">
        <v>21</v>
      </c>
      <c r="E160" s="13" t="s">
        <v>11</v>
      </c>
      <c r="F160" s="13" t="s">
        <v>38</v>
      </c>
      <c r="G160" s="13" t="s">
        <v>11</v>
      </c>
      <c r="H160" s="13" t="s">
        <v>38</v>
      </c>
      <c r="I160" s="13" t="s">
        <v>38</v>
      </c>
      <c r="J160" s="78" t="s">
        <v>311</v>
      </c>
      <c r="K160" s="65"/>
      <c r="L160" s="76"/>
      <c r="M160" s="76"/>
      <c r="N160" s="76"/>
      <c r="O160" s="76"/>
      <c r="P160" s="77">
        <f>P161</f>
        <v>176</v>
      </c>
      <c r="Q160" s="77">
        <f>Q161</f>
        <v>176</v>
      </c>
      <c r="R160" s="77"/>
      <c r="S160" s="77"/>
      <c r="T160" s="84"/>
    </row>
    <row r="161" spans="1:20" s="1" customFormat="1" ht="31.5" customHeight="1">
      <c r="A161" s="46">
        <f t="shared" si="43"/>
        <v>152</v>
      </c>
      <c r="B161" s="75" t="s">
        <v>86</v>
      </c>
      <c r="C161" s="75" t="s">
        <v>33</v>
      </c>
      <c r="D161" s="75" t="s">
        <v>21</v>
      </c>
      <c r="E161" s="75" t="s">
        <v>54</v>
      </c>
      <c r="F161" s="75" t="s">
        <v>187</v>
      </c>
      <c r="G161" s="75" t="s">
        <v>54</v>
      </c>
      <c r="H161" s="75" t="s">
        <v>12</v>
      </c>
      <c r="I161" s="75" t="s">
        <v>216</v>
      </c>
      <c r="J161" s="78" t="s">
        <v>312</v>
      </c>
      <c r="K161" s="2" t="s">
        <v>172</v>
      </c>
      <c r="L161" s="53">
        <v>100</v>
      </c>
      <c r="M161" s="53">
        <v>100</v>
      </c>
      <c r="N161" s="53">
        <v>100</v>
      </c>
      <c r="O161" s="53">
        <v>100</v>
      </c>
      <c r="P161" s="77">
        <v>176</v>
      </c>
      <c r="Q161" s="77">
        <v>176</v>
      </c>
      <c r="R161" s="77"/>
      <c r="S161" s="77"/>
      <c r="T161" s="84"/>
    </row>
    <row r="162" spans="1:20" s="1" customFormat="1" ht="46.5" customHeight="1">
      <c r="A162" s="46">
        <f t="shared" si="43"/>
        <v>153</v>
      </c>
      <c r="B162" s="14" t="s">
        <v>85</v>
      </c>
      <c r="C162" s="14" t="s">
        <v>33</v>
      </c>
      <c r="D162" s="14" t="s">
        <v>313</v>
      </c>
      <c r="E162" s="14" t="s">
        <v>11</v>
      </c>
      <c r="F162" s="14" t="s">
        <v>38</v>
      </c>
      <c r="G162" s="14" t="s">
        <v>11</v>
      </c>
      <c r="H162" s="14" t="s">
        <v>38</v>
      </c>
      <c r="I162" s="14" t="s">
        <v>38</v>
      </c>
      <c r="J162" s="39" t="s">
        <v>314</v>
      </c>
      <c r="K162" s="65"/>
      <c r="L162" s="76"/>
      <c r="M162" s="76"/>
      <c r="N162" s="76"/>
      <c r="O162" s="76"/>
      <c r="P162" s="77">
        <f>P163</f>
        <v>-1873.86</v>
      </c>
      <c r="Q162" s="77">
        <f>Q163</f>
        <v>-1857.61</v>
      </c>
      <c r="R162" s="77"/>
      <c r="S162" s="77"/>
      <c r="T162" s="84"/>
    </row>
    <row r="163" spans="1:20" s="1" customFormat="1" ht="66.75" customHeight="1">
      <c r="A163" s="46">
        <f t="shared" si="43"/>
        <v>154</v>
      </c>
      <c r="B163" s="14" t="s">
        <v>85</v>
      </c>
      <c r="C163" s="14" t="s">
        <v>33</v>
      </c>
      <c r="D163" s="14" t="s">
        <v>313</v>
      </c>
      <c r="E163" s="14" t="s">
        <v>54</v>
      </c>
      <c r="F163" s="14" t="s">
        <v>38</v>
      </c>
      <c r="G163" s="14" t="s">
        <v>54</v>
      </c>
      <c r="H163" s="14" t="s">
        <v>12</v>
      </c>
      <c r="I163" s="14" t="s">
        <v>52</v>
      </c>
      <c r="J163" s="39" t="s">
        <v>315</v>
      </c>
      <c r="K163" s="3" t="s">
        <v>273</v>
      </c>
      <c r="L163" s="53">
        <v>100</v>
      </c>
      <c r="M163" s="53">
        <v>100</v>
      </c>
      <c r="N163" s="53">
        <v>100</v>
      </c>
      <c r="O163" s="53">
        <v>100</v>
      </c>
      <c r="P163" s="77">
        <v>-1873.86</v>
      </c>
      <c r="Q163" s="77">
        <v>-1857.61</v>
      </c>
      <c r="R163" s="77"/>
      <c r="S163" s="77"/>
      <c r="T163" s="84"/>
    </row>
    <row r="164" spans="1:20" s="1" customFormat="1" ht="31.5" customHeight="1" thickBot="1">
      <c r="A164" s="46">
        <f t="shared" si="43"/>
        <v>155</v>
      </c>
      <c r="B164" s="40"/>
      <c r="C164" s="40"/>
      <c r="D164" s="40"/>
      <c r="E164" s="40"/>
      <c r="F164" s="40"/>
      <c r="G164" s="40"/>
      <c r="H164" s="40"/>
      <c r="I164" s="40"/>
      <c r="J164" s="41" t="s">
        <v>6</v>
      </c>
      <c r="K164" s="41"/>
      <c r="L164" s="41"/>
      <c r="M164" s="41"/>
      <c r="N164" s="41"/>
      <c r="O164" s="41"/>
      <c r="P164" s="42">
        <f>SUM(P10+P102)</f>
        <v>766129.0689999999</v>
      </c>
      <c r="Q164" s="42">
        <f>SUM(Q10+Q102)</f>
        <v>1342708.898</v>
      </c>
      <c r="R164" s="42">
        <f>SUM(R10+R102)</f>
        <v>1012623.6800000002</v>
      </c>
      <c r="S164" s="79">
        <f>SUM(S10+S102)</f>
        <v>911888.47000000009</v>
      </c>
      <c r="T164" s="83">
        <f>SUM(T10+T102)</f>
        <v>923282.07000000007</v>
      </c>
    </row>
    <row r="165" spans="1:20" s="1" customFormat="1" ht="31.5" customHeight="1">
      <c r="A165" s="10"/>
      <c r="B165" s="5"/>
      <c r="C165" s="5"/>
      <c r="D165" s="5"/>
      <c r="E165" s="5"/>
      <c r="F165" s="5"/>
      <c r="G165" s="5"/>
      <c r="H165" s="5"/>
      <c r="I165" s="5"/>
      <c r="J165" s="6"/>
      <c r="K165" s="6"/>
      <c r="L165" s="6"/>
      <c r="M165" s="6"/>
      <c r="N165" s="6"/>
      <c r="O165" s="6"/>
      <c r="P165" s="9"/>
      <c r="Q165" s="9"/>
      <c r="R165" s="27"/>
      <c r="S165" s="8"/>
      <c r="T165" s="8"/>
    </row>
    <row r="166" spans="1:20" s="1" customFormat="1" ht="31.5" customHeight="1">
      <c r="A166" s="10"/>
      <c r="B166" s="5"/>
      <c r="C166" s="5"/>
      <c r="D166" s="5"/>
      <c r="E166" s="5"/>
      <c r="F166" s="5"/>
      <c r="G166" s="5"/>
      <c r="H166" s="5"/>
      <c r="I166" s="5"/>
      <c r="J166" s="6"/>
      <c r="K166" s="6"/>
      <c r="L166" s="6"/>
      <c r="M166" s="6"/>
      <c r="N166" s="6"/>
      <c r="O166" s="6"/>
      <c r="P166" s="9"/>
      <c r="Q166" s="9"/>
      <c r="R166" s="27"/>
      <c r="S166" s="8"/>
      <c r="T166" s="8"/>
    </row>
    <row r="167" spans="1:20" s="1" customFormat="1" ht="31.5" customHeight="1">
      <c r="A167" s="10"/>
      <c r="B167" s="5"/>
      <c r="C167" s="5"/>
      <c r="D167" s="5"/>
      <c r="E167" s="5"/>
      <c r="F167" s="5"/>
      <c r="G167" s="5"/>
      <c r="H167" s="5"/>
      <c r="I167" s="5"/>
      <c r="J167" s="6"/>
      <c r="K167" s="6"/>
      <c r="L167" s="6"/>
      <c r="M167" s="6"/>
      <c r="N167" s="6"/>
      <c r="O167" s="6"/>
      <c r="P167" s="9"/>
      <c r="Q167" s="9"/>
      <c r="R167" s="27"/>
      <c r="S167" s="8"/>
      <c r="T167" s="8"/>
    </row>
    <row r="168" spans="1:20" s="1" customFormat="1" ht="31.5" customHeight="1">
      <c r="A168" s="10"/>
      <c r="B168" s="5"/>
      <c r="C168" s="5"/>
      <c r="D168" s="5"/>
      <c r="E168" s="5"/>
      <c r="F168" s="5"/>
      <c r="G168" s="5"/>
      <c r="H168" s="5"/>
      <c r="I168" s="5"/>
      <c r="J168" s="6"/>
      <c r="K168" s="6"/>
      <c r="L168" s="6"/>
      <c r="M168" s="6"/>
      <c r="N168" s="6"/>
      <c r="O168" s="6"/>
      <c r="P168" s="9"/>
      <c r="Q168" s="9"/>
      <c r="R168" s="27"/>
      <c r="S168" s="8"/>
      <c r="T168" s="8"/>
    </row>
    <row r="169" spans="1:20" s="1" customFormat="1" ht="31.5" customHeight="1">
      <c r="A169" s="10"/>
      <c r="B169" s="5"/>
      <c r="C169" s="5"/>
      <c r="D169" s="5"/>
      <c r="E169" s="5"/>
      <c r="F169" s="5"/>
      <c r="G169" s="5"/>
      <c r="H169" s="5"/>
      <c r="I169" s="5"/>
      <c r="J169" s="6"/>
      <c r="K169" s="6"/>
      <c r="L169" s="6"/>
      <c r="M169" s="6"/>
      <c r="N169" s="6"/>
      <c r="O169" s="6"/>
      <c r="P169" s="9"/>
      <c r="Q169" s="9"/>
      <c r="R169" s="27"/>
      <c r="S169" s="8"/>
      <c r="T169" s="8"/>
    </row>
    <row r="170" spans="1:20" s="1" customFormat="1" ht="31.5" customHeight="1">
      <c r="A170" s="10"/>
      <c r="B170" s="5"/>
      <c r="C170" s="5"/>
      <c r="D170" s="5"/>
      <c r="E170" s="5"/>
      <c r="F170" s="5"/>
      <c r="G170" s="5"/>
      <c r="H170" s="5"/>
      <c r="I170" s="5"/>
      <c r="J170" s="6"/>
      <c r="K170" s="6"/>
      <c r="L170" s="6"/>
      <c r="M170" s="6"/>
      <c r="N170" s="6"/>
      <c r="O170" s="6"/>
      <c r="P170" s="9"/>
      <c r="Q170" s="9"/>
      <c r="R170" s="27"/>
      <c r="S170" s="8"/>
      <c r="T170" s="8"/>
    </row>
    <row r="171" spans="1:20" s="1" customFormat="1" ht="31.5" customHeight="1">
      <c r="A171" s="10"/>
      <c r="B171" s="5"/>
      <c r="C171" s="5"/>
      <c r="D171" s="5"/>
      <c r="E171" s="5"/>
      <c r="F171" s="5"/>
      <c r="G171" s="5"/>
      <c r="H171" s="5"/>
      <c r="I171" s="5"/>
      <c r="J171" s="6"/>
      <c r="K171" s="6"/>
      <c r="L171" s="6"/>
      <c r="M171" s="6"/>
      <c r="N171" s="6"/>
      <c r="O171" s="6"/>
      <c r="P171" s="9"/>
      <c r="Q171" s="9"/>
      <c r="R171" s="27"/>
      <c r="S171" s="8"/>
      <c r="T171" s="8"/>
    </row>
    <row r="172" spans="1:20" s="1" customFormat="1" ht="31.5" customHeight="1">
      <c r="A172" s="10"/>
      <c r="B172" s="5"/>
      <c r="C172" s="5"/>
      <c r="D172" s="5"/>
      <c r="E172" s="5"/>
      <c r="F172" s="5"/>
      <c r="G172" s="5"/>
      <c r="H172" s="5"/>
      <c r="I172" s="5"/>
      <c r="J172" s="6"/>
      <c r="K172" s="6"/>
      <c r="L172" s="6"/>
      <c r="M172" s="6"/>
      <c r="N172" s="6"/>
      <c r="O172" s="6"/>
      <c r="P172" s="9"/>
      <c r="Q172" s="9"/>
      <c r="R172" s="27"/>
      <c r="S172" s="8"/>
      <c r="T172" s="8"/>
    </row>
    <row r="173" spans="1:20" s="1" customFormat="1" ht="31.5" customHeight="1">
      <c r="A173" s="10"/>
      <c r="B173" s="5"/>
      <c r="C173" s="5"/>
      <c r="D173" s="5"/>
      <c r="E173" s="5"/>
      <c r="F173" s="5"/>
      <c r="G173" s="5"/>
      <c r="H173" s="5"/>
      <c r="I173" s="5"/>
      <c r="J173" s="6"/>
      <c r="K173" s="6"/>
      <c r="L173" s="6"/>
      <c r="M173" s="6"/>
      <c r="N173" s="6"/>
      <c r="O173" s="6"/>
      <c r="P173" s="9"/>
      <c r="Q173" s="9"/>
      <c r="R173" s="27"/>
      <c r="S173" s="8"/>
      <c r="T173" s="8"/>
    </row>
    <row r="174" spans="1:20" s="1" customFormat="1" ht="31.5" customHeight="1">
      <c r="A174" s="10"/>
      <c r="B174" s="5"/>
      <c r="C174" s="5"/>
      <c r="D174" s="5"/>
      <c r="E174" s="5"/>
      <c r="F174" s="5"/>
      <c r="G174" s="5"/>
      <c r="H174" s="5"/>
      <c r="I174" s="5"/>
      <c r="J174" s="6"/>
      <c r="K174" s="6"/>
      <c r="L174" s="6"/>
      <c r="M174" s="6"/>
      <c r="N174" s="6"/>
      <c r="O174" s="6"/>
      <c r="P174" s="9"/>
      <c r="Q174" s="9"/>
      <c r="R174" s="27"/>
      <c r="S174" s="8"/>
      <c r="T174" s="8"/>
    </row>
    <row r="175" spans="1:20" s="1" customFormat="1" ht="31.5" customHeight="1">
      <c r="A175" s="10"/>
      <c r="B175" s="5"/>
      <c r="C175" s="5"/>
      <c r="D175" s="5"/>
      <c r="E175" s="5"/>
      <c r="F175" s="5"/>
      <c r="G175" s="5"/>
      <c r="H175" s="5"/>
      <c r="I175" s="5"/>
      <c r="J175" s="6"/>
      <c r="K175" s="6"/>
      <c r="L175" s="6"/>
      <c r="M175" s="6"/>
      <c r="N175" s="6"/>
      <c r="O175" s="6"/>
      <c r="P175" s="9"/>
      <c r="Q175" s="9"/>
      <c r="R175" s="27"/>
      <c r="S175" s="8"/>
      <c r="T175" s="8"/>
    </row>
    <row r="176" spans="1:20" s="1" customFormat="1" ht="31.5" customHeight="1">
      <c r="A176" s="10"/>
      <c r="B176" s="5"/>
      <c r="C176" s="5"/>
      <c r="D176" s="5"/>
      <c r="E176" s="5"/>
      <c r="F176" s="5"/>
      <c r="G176" s="5"/>
      <c r="H176" s="5"/>
      <c r="I176" s="5"/>
      <c r="J176" s="6"/>
      <c r="K176" s="6"/>
      <c r="L176" s="6"/>
      <c r="M176" s="6"/>
      <c r="N176" s="6"/>
      <c r="O176" s="6"/>
      <c r="P176" s="9"/>
      <c r="Q176" s="9"/>
      <c r="R176" s="27"/>
      <c r="S176" s="8"/>
      <c r="T176" s="8"/>
    </row>
    <row r="177" spans="1:20" s="1" customFormat="1" ht="31.5" customHeight="1">
      <c r="A177" s="10"/>
      <c r="B177" s="5"/>
      <c r="C177" s="5"/>
      <c r="D177" s="5"/>
      <c r="E177" s="5"/>
      <c r="F177" s="5"/>
      <c r="G177" s="5"/>
      <c r="H177" s="5"/>
      <c r="I177" s="5"/>
      <c r="J177" s="6"/>
      <c r="K177" s="6"/>
      <c r="L177" s="6"/>
      <c r="M177" s="6"/>
      <c r="N177" s="6"/>
      <c r="O177" s="6"/>
      <c r="P177" s="9"/>
      <c r="Q177" s="9"/>
      <c r="R177" s="27"/>
      <c r="S177" s="8"/>
      <c r="T177" s="8"/>
    </row>
    <row r="178" spans="1:20" s="1" customFormat="1" ht="31.5" customHeight="1">
      <c r="A178" s="10"/>
      <c r="B178" s="5"/>
      <c r="C178" s="5"/>
      <c r="D178" s="5"/>
      <c r="E178" s="5"/>
      <c r="F178" s="5"/>
      <c r="G178" s="5"/>
      <c r="H178" s="5"/>
      <c r="I178" s="5"/>
      <c r="J178" s="6"/>
      <c r="K178" s="6"/>
      <c r="L178" s="6"/>
      <c r="M178" s="6"/>
      <c r="N178" s="6"/>
      <c r="O178" s="6"/>
      <c r="P178" s="9"/>
      <c r="Q178" s="9"/>
      <c r="R178" s="27"/>
      <c r="S178" s="8"/>
      <c r="T178" s="8"/>
    </row>
    <row r="179" spans="1:20" s="1" customFormat="1" ht="31.5" customHeight="1">
      <c r="A179" s="10"/>
      <c r="B179" s="5"/>
      <c r="C179" s="5"/>
      <c r="D179" s="5"/>
      <c r="E179" s="5"/>
      <c r="F179" s="5"/>
      <c r="G179" s="5"/>
      <c r="H179" s="5"/>
      <c r="I179" s="5"/>
      <c r="J179" s="6"/>
      <c r="K179" s="6"/>
      <c r="L179" s="6"/>
      <c r="M179" s="6"/>
      <c r="N179" s="6"/>
      <c r="O179" s="6"/>
      <c r="P179" s="9"/>
      <c r="Q179" s="9"/>
      <c r="R179" s="27"/>
      <c r="S179" s="8"/>
      <c r="T179" s="8"/>
    </row>
    <row r="180" spans="1:20" s="1" customFormat="1" ht="31.5" customHeight="1">
      <c r="A180" s="10"/>
      <c r="B180" s="5"/>
      <c r="C180" s="5"/>
      <c r="D180" s="5"/>
      <c r="E180" s="5"/>
      <c r="F180" s="5"/>
      <c r="G180" s="5"/>
      <c r="H180" s="5"/>
      <c r="I180" s="5"/>
      <c r="J180" s="6"/>
      <c r="K180" s="6"/>
      <c r="L180" s="6"/>
      <c r="M180" s="6"/>
      <c r="N180" s="6"/>
      <c r="O180" s="6"/>
      <c r="P180" s="9"/>
      <c r="Q180" s="9"/>
      <c r="R180" s="27"/>
      <c r="S180" s="8"/>
      <c r="T180" s="8"/>
    </row>
    <row r="181" spans="1:20" s="1" customFormat="1" ht="31.5" customHeight="1">
      <c r="A181" s="10"/>
      <c r="B181" s="5"/>
      <c r="C181" s="5"/>
      <c r="D181" s="5"/>
      <c r="E181" s="5"/>
      <c r="F181" s="5"/>
      <c r="G181" s="5"/>
      <c r="H181" s="5"/>
      <c r="I181" s="5"/>
      <c r="J181" s="6"/>
      <c r="K181" s="6"/>
      <c r="L181" s="6"/>
      <c r="M181" s="6"/>
      <c r="N181" s="6"/>
      <c r="O181" s="6"/>
      <c r="P181" s="9"/>
      <c r="Q181" s="9"/>
      <c r="R181" s="27"/>
      <c r="S181" s="8"/>
      <c r="T181" s="8"/>
    </row>
    <row r="182" spans="1:20" s="1" customFormat="1" ht="31.5" customHeight="1">
      <c r="A182" s="10"/>
      <c r="B182" s="5"/>
      <c r="C182" s="5"/>
      <c r="D182" s="5"/>
      <c r="E182" s="5"/>
      <c r="F182" s="5"/>
      <c r="G182" s="5"/>
      <c r="H182" s="5"/>
      <c r="I182" s="5"/>
      <c r="J182" s="6"/>
      <c r="K182" s="6"/>
      <c r="L182" s="6"/>
      <c r="M182" s="6"/>
      <c r="N182" s="6"/>
      <c r="O182" s="6"/>
      <c r="P182" s="9"/>
      <c r="Q182" s="9"/>
      <c r="R182" s="27"/>
      <c r="S182" s="8"/>
      <c r="T182" s="8"/>
    </row>
    <row r="183" spans="1:20" s="1" customFormat="1" ht="31.5" customHeight="1">
      <c r="A183" s="10"/>
      <c r="B183" s="5"/>
      <c r="C183" s="5"/>
      <c r="D183" s="5"/>
      <c r="E183" s="5"/>
      <c r="F183" s="5"/>
      <c r="G183" s="5"/>
      <c r="H183" s="5"/>
      <c r="I183" s="5"/>
      <c r="J183" s="6"/>
      <c r="K183" s="6"/>
      <c r="L183" s="6"/>
      <c r="M183" s="6"/>
      <c r="N183" s="6"/>
      <c r="O183" s="6"/>
      <c r="P183" s="9"/>
      <c r="Q183" s="9"/>
      <c r="R183" s="27"/>
      <c r="S183" s="8"/>
      <c r="T183" s="8"/>
    </row>
    <row r="184" spans="1:20" s="1" customFormat="1" ht="31.5" customHeight="1">
      <c r="A184" s="10"/>
      <c r="B184" s="5"/>
      <c r="C184" s="5"/>
      <c r="D184" s="5"/>
      <c r="E184" s="5"/>
      <c r="F184" s="5"/>
      <c r="G184" s="5"/>
      <c r="H184" s="5"/>
      <c r="I184" s="5"/>
      <c r="J184" s="6"/>
      <c r="K184" s="6"/>
      <c r="L184" s="6"/>
      <c r="M184" s="6"/>
      <c r="N184" s="6"/>
      <c r="O184" s="6"/>
      <c r="P184" s="9"/>
      <c r="Q184" s="9"/>
      <c r="R184" s="27"/>
      <c r="S184" s="8"/>
      <c r="T184" s="8"/>
    </row>
    <row r="185" spans="1:20" s="1" customFormat="1" ht="31.5" customHeight="1">
      <c r="A185" s="10"/>
      <c r="B185" s="5"/>
      <c r="C185" s="5"/>
      <c r="D185" s="5"/>
      <c r="E185" s="5"/>
      <c r="F185" s="5"/>
      <c r="G185" s="5"/>
      <c r="H185" s="5"/>
      <c r="I185" s="5"/>
      <c r="J185" s="6"/>
      <c r="K185" s="6"/>
      <c r="L185" s="6"/>
      <c r="M185" s="6"/>
      <c r="N185" s="6"/>
      <c r="O185" s="6"/>
      <c r="P185" s="9"/>
      <c r="Q185" s="9"/>
      <c r="R185" s="27"/>
      <c r="S185" s="8"/>
      <c r="T185" s="8"/>
    </row>
    <row r="186" spans="1:20" s="1" customFormat="1" ht="31.5" customHeight="1">
      <c r="A186" s="10"/>
      <c r="B186" s="5"/>
      <c r="C186" s="5"/>
      <c r="D186" s="5"/>
      <c r="E186" s="5"/>
      <c r="F186" s="5"/>
      <c r="G186" s="5"/>
      <c r="H186" s="5"/>
      <c r="I186" s="5"/>
      <c r="J186" s="6"/>
      <c r="K186" s="6"/>
      <c r="L186" s="6"/>
      <c r="M186" s="6"/>
      <c r="N186" s="6"/>
      <c r="O186" s="6"/>
      <c r="P186" s="9"/>
      <c r="Q186" s="9"/>
      <c r="R186" s="27"/>
      <c r="S186" s="8"/>
      <c r="T186" s="8"/>
    </row>
    <row r="187" spans="1:20" s="1" customFormat="1" ht="31.5" customHeight="1">
      <c r="A187" s="10"/>
      <c r="B187" s="5"/>
      <c r="C187" s="5"/>
      <c r="D187" s="5"/>
      <c r="E187" s="5"/>
      <c r="F187" s="5"/>
      <c r="G187" s="5"/>
      <c r="H187" s="5"/>
      <c r="I187" s="5"/>
      <c r="J187" s="6"/>
      <c r="K187" s="6"/>
      <c r="L187" s="6"/>
      <c r="M187" s="6"/>
      <c r="N187" s="6"/>
      <c r="O187" s="6"/>
      <c r="P187" s="9"/>
      <c r="Q187" s="9"/>
      <c r="R187" s="27"/>
      <c r="S187" s="8"/>
      <c r="T187" s="8"/>
    </row>
    <row r="188" spans="1:20" s="1" customFormat="1" ht="31.5" customHeight="1">
      <c r="A188" s="10"/>
      <c r="B188" s="5"/>
      <c r="C188" s="5"/>
      <c r="D188" s="5"/>
      <c r="E188" s="5"/>
      <c r="F188" s="5"/>
      <c r="G188" s="5"/>
      <c r="H188" s="5"/>
      <c r="I188" s="5"/>
      <c r="J188" s="6"/>
      <c r="K188" s="6"/>
      <c r="L188" s="6"/>
      <c r="M188" s="6"/>
      <c r="N188" s="6"/>
      <c r="O188" s="6"/>
      <c r="P188" s="9"/>
      <c r="Q188" s="9"/>
      <c r="R188" s="27"/>
      <c r="S188" s="8"/>
      <c r="T188" s="8"/>
    </row>
    <row r="189" spans="1:20" s="1" customFormat="1" ht="31.5" customHeight="1">
      <c r="A189" s="10"/>
      <c r="B189" s="5"/>
      <c r="C189" s="5"/>
      <c r="D189" s="5"/>
      <c r="E189" s="5"/>
      <c r="F189" s="5"/>
      <c r="G189" s="5"/>
      <c r="H189" s="5"/>
      <c r="I189" s="5"/>
      <c r="J189" s="6"/>
      <c r="K189" s="6"/>
      <c r="L189" s="6"/>
      <c r="M189" s="6"/>
      <c r="N189" s="6"/>
      <c r="O189" s="6"/>
      <c r="P189" s="9"/>
      <c r="Q189" s="9"/>
      <c r="R189" s="27"/>
      <c r="S189" s="8"/>
      <c r="T189" s="8"/>
    </row>
    <row r="190" spans="1:20" s="1" customFormat="1" ht="31.5" customHeight="1">
      <c r="A190" s="10"/>
      <c r="B190" s="5"/>
      <c r="C190" s="5"/>
      <c r="D190" s="5"/>
      <c r="E190" s="5"/>
      <c r="F190" s="5"/>
      <c r="G190" s="5"/>
      <c r="H190" s="5"/>
      <c r="I190" s="5"/>
      <c r="J190" s="6"/>
      <c r="K190" s="6"/>
      <c r="L190" s="6"/>
      <c r="M190" s="6"/>
      <c r="N190" s="6"/>
      <c r="O190" s="6"/>
      <c r="P190" s="9"/>
      <c r="Q190" s="9"/>
      <c r="R190" s="27"/>
      <c r="S190" s="8"/>
      <c r="T190" s="8"/>
    </row>
    <row r="191" spans="1:20" s="1" customFormat="1" ht="31.5" customHeight="1">
      <c r="A191" s="10"/>
      <c r="B191" s="5"/>
      <c r="C191" s="5"/>
      <c r="D191" s="5"/>
      <c r="E191" s="5"/>
      <c r="F191" s="5"/>
      <c r="G191" s="5"/>
      <c r="H191" s="5"/>
      <c r="I191" s="5"/>
      <c r="J191" s="6"/>
      <c r="K191" s="6"/>
      <c r="L191" s="6"/>
      <c r="M191" s="6"/>
      <c r="N191" s="6"/>
      <c r="O191" s="6"/>
      <c r="P191" s="9"/>
      <c r="Q191" s="9"/>
      <c r="R191" s="27"/>
      <c r="S191" s="8"/>
      <c r="T191" s="8"/>
    </row>
    <row r="192" spans="1:20" s="1" customFormat="1" ht="31.5" customHeight="1">
      <c r="A192" s="10"/>
      <c r="B192" s="5"/>
      <c r="C192" s="5"/>
      <c r="D192" s="5"/>
      <c r="E192" s="5"/>
      <c r="F192" s="5"/>
      <c r="G192" s="5"/>
      <c r="H192" s="5"/>
      <c r="I192" s="5"/>
      <c r="J192" s="6"/>
      <c r="K192" s="6"/>
      <c r="L192" s="6"/>
      <c r="M192" s="6"/>
      <c r="N192" s="6"/>
      <c r="O192" s="6"/>
      <c r="P192" s="9"/>
      <c r="Q192" s="9"/>
      <c r="R192" s="27"/>
      <c r="S192" s="8"/>
      <c r="T192" s="8"/>
    </row>
    <row r="193" spans="1:20" s="1" customFormat="1" ht="31.5" customHeight="1">
      <c r="A193" s="10"/>
      <c r="B193" s="5"/>
      <c r="C193" s="5"/>
      <c r="D193" s="5"/>
      <c r="E193" s="5"/>
      <c r="F193" s="5"/>
      <c r="G193" s="5"/>
      <c r="H193" s="5"/>
      <c r="I193" s="5"/>
      <c r="J193" s="6"/>
      <c r="K193" s="6"/>
      <c r="L193" s="6"/>
      <c r="M193" s="6"/>
      <c r="N193" s="6"/>
      <c r="O193" s="6"/>
      <c r="P193" s="9"/>
      <c r="Q193" s="9"/>
      <c r="R193" s="27"/>
      <c r="S193" s="8"/>
      <c r="T193" s="8"/>
    </row>
    <row r="194" spans="1:20" s="1" customFormat="1" ht="31.5" customHeight="1">
      <c r="A194" s="10"/>
      <c r="B194" s="5"/>
      <c r="C194" s="5"/>
      <c r="D194" s="5"/>
      <c r="E194" s="5"/>
      <c r="F194" s="5"/>
      <c r="G194" s="5"/>
      <c r="H194" s="5"/>
      <c r="I194" s="5"/>
      <c r="J194" s="6"/>
      <c r="K194" s="6"/>
      <c r="L194" s="6"/>
      <c r="M194" s="6"/>
      <c r="N194" s="6"/>
      <c r="O194" s="6"/>
      <c r="P194" s="9"/>
      <c r="Q194" s="9"/>
      <c r="R194" s="27"/>
      <c r="S194" s="8"/>
      <c r="T194" s="8"/>
    </row>
    <row r="195" spans="1:20" s="1" customFormat="1" ht="31.5" customHeight="1">
      <c r="A195" s="10"/>
      <c r="B195" s="5"/>
      <c r="C195" s="5"/>
      <c r="D195" s="5"/>
      <c r="E195" s="5"/>
      <c r="F195" s="5"/>
      <c r="G195" s="5"/>
      <c r="H195" s="5"/>
      <c r="I195" s="5"/>
      <c r="J195" s="6"/>
      <c r="K195" s="6"/>
      <c r="L195" s="6"/>
      <c r="M195" s="6"/>
      <c r="N195" s="6"/>
      <c r="O195" s="6"/>
      <c r="P195" s="9"/>
      <c r="Q195" s="9"/>
      <c r="R195" s="27"/>
      <c r="S195" s="8"/>
      <c r="T195" s="8"/>
    </row>
    <row r="196" spans="1:20" s="1" customFormat="1" ht="31.5" customHeight="1">
      <c r="A196" s="10"/>
      <c r="B196" s="5"/>
      <c r="C196" s="5"/>
      <c r="D196" s="5"/>
      <c r="E196" s="5"/>
      <c r="F196" s="5"/>
      <c r="G196" s="5"/>
      <c r="H196" s="5"/>
      <c r="I196" s="5"/>
      <c r="J196" s="6"/>
      <c r="K196" s="6"/>
      <c r="L196" s="6"/>
      <c r="M196" s="6"/>
      <c r="N196" s="6"/>
      <c r="O196" s="6"/>
      <c r="P196" s="9"/>
      <c r="Q196" s="9"/>
      <c r="R196" s="27"/>
      <c r="S196" s="8"/>
      <c r="T196" s="8"/>
    </row>
    <row r="197" spans="1:20" s="1" customFormat="1" ht="31.5" customHeight="1">
      <c r="A197" s="10"/>
      <c r="B197" s="5"/>
      <c r="C197" s="5"/>
      <c r="D197" s="5"/>
      <c r="E197" s="5"/>
      <c r="F197" s="5"/>
      <c r="G197" s="5"/>
      <c r="H197" s="5"/>
      <c r="I197" s="5"/>
      <c r="J197" s="6"/>
      <c r="K197" s="6"/>
      <c r="L197" s="6"/>
      <c r="M197" s="6"/>
      <c r="N197" s="6"/>
      <c r="O197" s="6"/>
      <c r="P197" s="9"/>
      <c r="Q197" s="9"/>
      <c r="R197" s="27"/>
      <c r="S197" s="8"/>
      <c r="T197" s="8"/>
    </row>
    <row r="198" spans="1:20" s="1" customFormat="1" ht="31.5" customHeight="1">
      <c r="A198" s="10"/>
      <c r="B198" s="5"/>
      <c r="C198" s="5"/>
      <c r="D198" s="5"/>
      <c r="E198" s="5"/>
      <c r="F198" s="5"/>
      <c r="G198" s="5"/>
      <c r="H198" s="5"/>
      <c r="I198" s="5"/>
      <c r="J198" s="6"/>
      <c r="K198" s="6"/>
      <c r="L198" s="6"/>
      <c r="M198" s="6"/>
      <c r="N198" s="6"/>
      <c r="O198" s="6"/>
      <c r="P198" s="9"/>
      <c r="Q198" s="9"/>
      <c r="R198" s="27"/>
      <c r="S198" s="8"/>
      <c r="T198" s="8"/>
    </row>
    <row r="199" spans="1:20" s="1" customFormat="1" ht="31.5" customHeight="1">
      <c r="A199" s="10"/>
      <c r="B199" s="5"/>
      <c r="C199" s="5"/>
      <c r="D199" s="5"/>
      <c r="E199" s="5"/>
      <c r="F199" s="5"/>
      <c r="G199" s="5"/>
      <c r="H199" s="5"/>
      <c r="I199" s="5"/>
      <c r="J199" s="6"/>
      <c r="K199" s="6"/>
      <c r="L199" s="6"/>
      <c r="M199" s="6"/>
      <c r="N199" s="6"/>
      <c r="O199" s="6"/>
      <c r="P199" s="9"/>
      <c r="Q199" s="9"/>
      <c r="R199" s="27"/>
      <c r="S199" s="8"/>
      <c r="T199" s="8"/>
    </row>
    <row r="200" spans="1:20" s="1" customFormat="1" ht="31.5" customHeight="1">
      <c r="A200" s="10"/>
      <c r="B200" s="5"/>
      <c r="C200" s="5"/>
      <c r="D200" s="5"/>
      <c r="E200" s="5"/>
      <c r="F200" s="5"/>
      <c r="G200" s="5"/>
      <c r="H200" s="5"/>
      <c r="I200" s="5"/>
      <c r="J200" s="6"/>
      <c r="K200" s="6"/>
      <c r="L200" s="6"/>
      <c r="M200" s="6"/>
      <c r="N200" s="6"/>
      <c r="O200" s="6"/>
      <c r="P200" s="9"/>
      <c r="Q200" s="9"/>
      <c r="R200" s="27"/>
      <c r="S200" s="8"/>
      <c r="T200" s="8"/>
    </row>
    <row r="201" spans="1:20" s="1" customFormat="1" ht="31.5" customHeight="1">
      <c r="A201" s="10"/>
      <c r="B201" s="5"/>
      <c r="C201" s="5"/>
      <c r="D201" s="5"/>
      <c r="E201" s="5"/>
      <c r="F201" s="5"/>
      <c r="G201" s="5"/>
      <c r="H201" s="5"/>
      <c r="I201" s="5"/>
      <c r="J201" s="6"/>
      <c r="K201" s="6"/>
      <c r="L201" s="6"/>
      <c r="M201" s="6"/>
      <c r="N201" s="6"/>
      <c r="O201" s="6"/>
      <c r="P201" s="9"/>
      <c r="Q201" s="9"/>
      <c r="R201" s="27"/>
      <c r="S201" s="8"/>
      <c r="T201" s="8"/>
    </row>
    <row r="202" spans="1:20" s="1" customFormat="1" ht="31.5" customHeight="1">
      <c r="A202" s="10"/>
      <c r="B202" s="5"/>
      <c r="C202" s="5"/>
      <c r="D202" s="5"/>
      <c r="E202" s="5"/>
      <c r="F202" s="5"/>
      <c r="G202" s="5"/>
      <c r="H202" s="5"/>
      <c r="I202" s="5"/>
      <c r="J202" s="6"/>
      <c r="K202" s="6"/>
      <c r="L202" s="6"/>
      <c r="M202" s="6"/>
      <c r="N202" s="6"/>
      <c r="O202" s="6"/>
      <c r="P202" s="9"/>
      <c r="Q202" s="9"/>
      <c r="R202" s="27"/>
      <c r="S202" s="8"/>
      <c r="T202" s="8"/>
    </row>
    <row r="203" spans="1:20" s="1" customFormat="1" ht="31.5" customHeight="1">
      <c r="A203" s="10"/>
      <c r="B203" s="5"/>
      <c r="C203" s="5"/>
      <c r="D203" s="5"/>
      <c r="E203" s="5"/>
      <c r="F203" s="5"/>
      <c r="G203" s="5"/>
      <c r="H203" s="5"/>
      <c r="I203" s="5"/>
      <c r="J203" s="6"/>
      <c r="K203" s="6"/>
      <c r="L203" s="6"/>
      <c r="M203" s="6"/>
      <c r="N203" s="6"/>
      <c r="O203" s="6"/>
      <c r="P203" s="9"/>
      <c r="Q203" s="9"/>
      <c r="R203" s="27"/>
      <c r="S203" s="8"/>
      <c r="T203" s="8"/>
    </row>
    <row r="204" spans="1:20" s="1" customFormat="1" ht="31.5" customHeight="1">
      <c r="A204" s="10"/>
      <c r="B204" s="5"/>
      <c r="C204" s="5"/>
      <c r="D204" s="5"/>
      <c r="E204" s="5"/>
      <c r="F204" s="5"/>
      <c r="G204" s="5"/>
      <c r="H204" s="5"/>
      <c r="I204" s="5"/>
      <c r="J204" s="6"/>
      <c r="K204" s="6"/>
      <c r="L204" s="6"/>
      <c r="M204" s="6"/>
      <c r="N204" s="6"/>
      <c r="O204" s="6"/>
      <c r="P204" s="9"/>
      <c r="Q204" s="9"/>
      <c r="R204" s="27"/>
      <c r="S204" s="8"/>
      <c r="T204" s="8"/>
    </row>
    <row r="205" spans="1:20" s="1" customFormat="1" ht="31.5" customHeight="1">
      <c r="A205" s="10"/>
      <c r="B205" s="5"/>
      <c r="C205" s="5"/>
      <c r="D205" s="5"/>
      <c r="E205" s="5"/>
      <c r="F205" s="5"/>
      <c r="G205" s="5"/>
      <c r="H205" s="5"/>
      <c r="I205" s="5"/>
      <c r="J205" s="6"/>
      <c r="K205" s="6"/>
      <c r="L205" s="6"/>
      <c r="M205" s="6"/>
      <c r="N205" s="6"/>
      <c r="O205" s="6"/>
      <c r="P205" s="9"/>
      <c r="Q205" s="9"/>
      <c r="R205" s="27"/>
      <c r="S205" s="8"/>
      <c r="T205" s="8"/>
    </row>
    <row r="206" spans="1:20" s="1" customFormat="1" ht="31.5" customHeight="1">
      <c r="A206" s="10"/>
      <c r="B206" s="5"/>
      <c r="C206" s="5"/>
      <c r="D206" s="5"/>
      <c r="E206" s="5"/>
      <c r="F206" s="5"/>
      <c r="G206" s="5"/>
      <c r="H206" s="5"/>
      <c r="I206" s="5"/>
      <c r="J206" s="6"/>
      <c r="K206" s="6"/>
      <c r="L206" s="6"/>
      <c r="M206" s="6"/>
      <c r="N206" s="6"/>
      <c r="O206" s="6"/>
      <c r="P206" s="9"/>
      <c r="Q206" s="9"/>
      <c r="R206" s="27"/>
      <c r="S206" s="8"/>
      <c r="T206" s="8"/>
    </row>
    <row r="207" spans="1:20" s="1" customFormat="1" ht="31.5" customHeight="1">
      <c r="A207" s="10"/>
      <c r="B207" s="5"/>
      <c r="C207" s="5"/>
      <c r="D207" s="5"/>
      <c r="E207" s="5"/>
      <c r="F207" s="5"/>
      <c r="G207" s="5"/>
      <c r="H207" s="5"/>
      <c r="I207" s="5"/>
      <c r="J207" s="6"/>
      <c r="K207" s="6"/>
      <c r="L207" s="6"/>
      <c r="M207" s="6"/>
      <c r="N207" s="6"/>
      <c r="O207" s="6"/>
      <c r="P207" s="9"/>
      <c r="Q207" s="9"/>
      <c r="R207" s="27"/>
      <c r="S207" s="8"/>
      <c r="T207" s="8"/>
    </row>
    <row r="208" spans="1:20" s="1" customFormat="1" ht="31.5" customHeight="1">
      <c r="A208" s="10"/>
      <c r="B208" s="5"/>
      <c r="C208" s="5"/>
      <c r="D208" s="5"/>
      <c r="E208" s="5"/>
      <c r="F208" s="5"/>
      <c r="G208" s="5"/>
      <c r="H208" s="5"/>
      <c r="I208" s="5"/>
      <c r="J208" s="6"/>
      <c r="K208" s="6"/>
      <c r="L208" s="6"/>
      <c r="M208" s="6"/>
      <c r="N208" s="6"/>
      <c r="O208" s="6"/>
      <c r="P208" s="9"/>
      <c r="Q208" s="9"/>
      <c r="R208" s="27"/>
      <c r="S208" s="8"/>
      <c r="T208" s="8"/>
    </row>
    <row r="209" spans="1:20" s="1" customFormat="1" ht="31.5" customHeight="1">
      <c r="A209" s="10"/>
      <c r="B209" s="5"/>
      <c r="C209" s="5"/>
      <c r="D209" s="5"/>
      <c r="E209" s="5"/>
      <c r="F209" s="5"/>
      <c r="G209" s="5"/>
      <c r="H209" s="5"/>
      <c r="I209" s="5"/>
      <c r="J209" s="6"/>
      <c r="K209" s="6"/>
      <c r="L209" s="6"/>
      <c r="M209" s="6"/>
      <c r="N209" s="6"/>
      <c r="O209" s="6"/>
      <c r="P209" s="9"/>
      <c r="Q209" s="9"/>
      <c r="R209" s="27"/>
      <c r="S209" s="8"/>
      <c r="T209" s="8"/>
    </row>
    <row r="210" spans="1:20" s="1" customFormat="1" ht="31.5" customHeight="1">
      <c r="A210" s="10"/>
      <c r="B210" s="5"/>
      <c r="C210" s="5"/>
      <c r="D210" s="5"/>
      <c r="E210" s="5"/>
      <c r="F210" s="5"/>
      <c r="G210" s="5"/>
      <c r="H210" s="5"/>
      <c r="I210" s="5"/>
      <c r="J210" s="6"/>
      <c r="K210" s="6"/>
      <c r="L210" s="6"/>
      <c r="M210" s="6"/>
      <c r="N210" s="6"/>
      <c r="O210" s="6"/>
      <c r="P210" s="9"/>
      <c r="Q210" s="9"/>
      <c r="R210" s="27"/>
      <c r="S210" s="8"/>
      <c r="T210" s="8"/>
    </row>
    <row r="211" spans="1:20" s="1" customFormat="1" ht="31.5" customHeight="1">
      <c r="A211" s="10"/>
      <c r="B211" s="5"/>
      <c r="C211" s="5"/>
      <c r="D211" s="5"/>
      <c r="E211" s="5"/>
      <c r="F211" s="5"/>
      <c r="G211" s="5"/>
      <c r="H211" s="5"/>
      <c r="I211" s="5"/>
      <c r="J211" s="6"/>
      <c r="K211" s="6"/>
      <c r="L211" s="6"/>
      <c r="M211" s="6"/>
      <c r="N211" s="6"/>
      <c r="O211" s="6"/>
      <c r="P211" s="9"/>
      <c r="Q211" s="9"/>
      <c r="R211" s="27"/>
      <c r="S211" s="8"/>
      <c r="T211" s="8"/>
    </row>
    <row r="212" spans="1:20" s="1" customFormat="1" ht="31.5" customHeight="1">
      <c r="A212" s="10"/>
      <c r="B212" s="5"/>
      <c r="C212" s="5"/>
      <c r="D212" s="5"/>
      <c r="E212" s="5"/>
      <c r="F212" s="5"/>
      <c r="G212" s="5"/>
      <c r="H212" s="5"/>
      <c r="I212" s="5"/>
      <c r="J212" s="6"/>
      <c r="K212" s="6"/>
      <c r="L212" s="6"/>
      <c r="M212" s="6"/>
      <c r="N212" s="6"/>
      <c r="O212" s="6"/>
      <c r="P212" s="9"/>
      <c r="Q212" s="9"/>
      <c r="R212" s="27"/>
      <c r="S212" s="8"/>
      <c r="T212" s="8"/>
    </row>
    <row r="213" spans="1:20" s="1" customFormat="1" ht="31.5" customHeight="1">
      <c r="A213" s="10"/>
      <c r="B213" s="5"/>
      <c r="C213" s="5"/>
      <c r="D213" s="5"/>
      <c r="E213" s="5"/>
      <c r="F213" s="5"/>
      <c r="G213" s="5"/>
      <c r="H213" s="5"/>
      <c r="I213" s="5"/>
      <c r="J213" s="6"/>
      <c r="K213" s="6"/>
      <c r="L213" s="6"/>
      <c r="M213" s="6"/>
      <c r="N213" s="6"/>
      <c r="O213" s="6"/>
      <c r="P213" s="9"/>
      <c r="Q213" s="9"/>
      <c r="R213" s="27"/>
      <c r="S213" s="8"/>
      <c r="T213" s="8"/>
    </row>
    <row r="214" spans="1:20" s="1" customFormat="1" ht="31.5" customHeight="1">
      <c r="A214" s="10"/>
      <c r="B214" s="5"/>
      <c r="C214" s="5"/>
      <c r="D214" s="5"/>
      <c r="E214" s="5"/>
      <c r="F214" s="5"/>
      <c r="G214" s="5"/>
      <c r="H214" s="5"/>
      <c r="I214" s="5"/>
      <c r="J214" s="6"/>
      <c r="K214" s="6"/>
      <c r="L214" s="6"/>
      <c r="M214" s="6"/>
      <c r="N214" s="6"/>
      <c r="O214" s="6"/>
      <c r="P214" s="9"/>
      <c r="Q214" s="9"/>
      <c r="R214" s="27"/>
      <c r="S214" s="8"/>
      <c r="T214" s="8"/>
    </row>
    <row r="215" spans="1:20" s="1" customFormat="1" ht="31.5" customHeight="1">
      <c r="A215" s="10"/>
      <c r="B215" s="5"/>
      <c r="C215" s="5"/>
      <c r="D215" s="5"/>
      <c r="E215" s="5"/>
      <c r="F215" s="5"/>
      <c r="G215" s="5"/>
      <c r="H215" s="5"/>
      <c r="I215" s="5"/>
      <c r="J215" s="6"/>
      <c r="K215" s="6"/>
      <c r="L215" s="6"/>
      <c r="M215" s="6"/>
      <c r="N215" s="6"/>
      <c r="O215" s="6"/>
      <c r="P215" s="9"/>
      <c r="Q215" s="9"/>
      <c r="R215" s="27"/>
      <c r="S215" s="8"/>
      <c r="T215" s="8"/>
    </row>
    <row r="216" spans="1:20" ht="31.5" customHeight="1">
      <c r="P216" s="9"/>
      <c r="Q216" s="9"/>
    </row>
    <row r="217" spans="1:20" s="1" customFormat="1" ht="31.5" customHeight="1">
      <c r="A217" s="10"/>
      <c r="B217" s="5"/>
      <c r="C217" s="5"/>
      <c r="D217" s="5"/>
      <c r="E217" s="5"/>
      <c r="F217" s="5"/>
      <c r="G217" s="5"/>
      <c r="H217" s="5"/>
      <c r="I217" s="5"/>
      <c r="J217" s="6"/>
      <c r="K217" s="6"/>
      <c r="L217" s="6"/>
      <c r="M217" s="6"/>
      <c r="N217" s="6"/>
      <c r="O217" s="6"/>
      <c r="P217" s="9"/>
      <c r="Q217" s="9"/>
      <c r="R217" s="27"/>
      <c r="S217" s="8"/>
      <c r="T217" s="8"/>
    </row>
    <row r="218" spans="1:20" ht="31.5" customHeight="1">
      <c r="P218" s="9"/>
      <c r="Q218" s="9"/>
    </row>
    <row r="219" spans="1:20" ht="31.5" customHeight="1">
      <c r="P219" s="9"/>
      <c r="Q219" s="9"/>
    </row>
    <row r="220" spans="1:20" ht="31.5" customHeight="1">
      <c r="P220" s="9"/>
      <c r="Q220" s="9"/>
    </row>
    <row r="221" spans="1:20" ht="31.5" customHeight="1">
      <c r="P221" s="9"/>
      <c r="Q221" s="9"/>
    </row>
    <row r="222" spans="1:20" ht="31.5" customHeight="1">
      <c r="P222" s="9"/>
      <c r="Q222" s="9"/>
    </row>
    <row r="223" spans="1:20" ht="31.5" customHeight="1">
      <c r="P223" s="9"/>
      <c r="Q223" s="9"/>
    </row>
    <row r="224" spans="1:20" s="1" customFormat="1" ht="31.5" customHeight="1">
      <c r="A224" s="10"/>
      <c r="B224" s="5"/>
      <c r="C224" s="5"/>
      <c r="D224" s="5"/>
      <c r="E224" s="5"/>
      <c r="F224" s="5"/>
      <c r="G224" s="5"/>
      <c r="H224" s="5"/>
      <c r="I224" s="5"/>
      <c r="J224" s="6"/>
      <c r="K224" s="6"/>
      <c r="L224" s="6"/>
      <c r="M224" s="6"/>
      <c r="N224" s="6"/>
      <c r="O224" s="6"/>
      <c r="P224" s="9"/>
      <c r="Q224" s="9"/>
      <c r="R224" s="27"/>
      <c r="S224" s="8"/>
      <c r="T224" s="8"/>
    </row>
    <row r="225" spans="1:20" ht="31.5" customHeight="1">
      <c r="P225" s="9"/>
      <c r="Q225" s="9"/>
    </row>
    <row r="226" spans="1:20" ht="31.5" customHeight="1">
      <c r="P226" s="9"/>
      <c r="Q226" s="9"/>
    </row>
    <row r="227" spans="1:20" s="1" customFormat="1" ht="31.5" customHeight="1">
      <c r="A227" s="10"/>
      <c r="B227" s="5"/>
      <c r="C227" s="5"/>
      <c r="D227" s="5"/>
      <c r="E227" s="5"/>
      <c r="F227" s="5"/>
      <c r="G227" s="5"/>
      <c r="H227" s="5"/>
      <c r="I227" s="5"/>
      <c r="J227" s="6"/>
      <c r="K227" s="6"/>
      <c r="L227" s="6"/>
      <c r="M227" s="6"/>
      <c r="N227" s="6"/>
      <c r="O227" s="6"/>
      <c r="P227" s="9"/>
      <c r="Q227" s="9"/>
      <c r="R227" s="27"/>
      <c r="S227" s="8"/>
      <c r="T227" s="8"/>
    </row>
    <row r="228" spans="1:20" s="1" customFormat="1" ht="31.5" customHeight="1">
      <c r="A228" s="10"/>
      <c r="B228" s="5"/>
      <c r="C228" s="5"/>
      <c r="D228" s="5"/>
      <c r="E228" s="5"/>
      <c r="F228" s="5"/>
      <c r="G228" s="5"/>
      <c r="H228" s="5"/>
      <c r="I228" s="5"/>
      <c r="J228" s="6"/>
      <c r="K228" s="6"/>
      <c r="L228" s="6"/>
      <c r="M228" s="6"/>
      <c r="N228" s="6"/>
      <c r="O228" s="6"/>
      <c r="P228" s="9"/>
      <c r="Q228" s="9"/>
      <c r="R228" s="27"/>
      <c r="S228" s="8"/>
      <c r="T228" s="8"/>
    </row>
    <row r="229" spans="1:20" s="1" customFormat="1" ht="31.5" customHeight="1">
      <c r="A229" s="10"/>
      <c r="B229" s="5"/>
      <c r="C229" s="5"/>
      <c r="D229" s="5"/>
      <c r="E229" s="5"/>
      <c r="F229" s="5"/>
      <c r="G229" s="5"/>
      <c r="H229" s="5"/>
      <c r="I229" s="5"/>
      <c r="J229" s="6"/>
      <c r="K229" s="6"/>
      <c r="L229" s="6"/>
      <c r="M229" s="6"/>
      <c r="N229" s="6"/>
      <c r="O229" s="6"/>
      <c r="P229" s="9"/>
      <c r="Q229" s="9"/>
      <c r="R229" s="27"/>
      <c r="S229" s="8"/>
      <c r="T229" s="8"/>
    </row>
    <row r="230" spans="1:20" ht="31.5" customHeight="1">
      <c r="P230" s="9"/>
      <c r="Q230" s="9"/>
    </row>
    <row r="231" spans="1:20" ht="31.5" customHeight="1">
      <c r="P231" s="9"/>
      <c r="Q231" s="9"/>
    </row>
    <row r="232" spans="1:20" ht="31.5" customHeight="1">
      <c r="P232" s="9"/>
      <c r="Q232" s="9"/>
    </row>
    <row r="233" spans="1:20" ht="31.5" customHeight="1">
      <c r="P233" s="9"/>
      <c r="Q233" s="9"/>
    </row>
    <row r="234" spans="1:20" s="1" customFormat="1" ht="31.5" customHeight="1">
      <c r="A234" s="10"/>
      <c r="B234" s="5"/>
      <c r="C234" s="5"/>
      <c r="D234" s="5"/>
      <c r="E234" s="5"/>
      <c r="F234" s="5"/>
      <c r="G234" s="5"/>
      <c r="H234" s="5"/>
      <c r="I234" s="5"/>
      <c r="J234" s="6"/>
      <c r="K234" s="6"/>
      <c r="L234" s="6"/>
      <c r="M234" s="6"/>
      <c r="N234" s="6"/>
      <c r="O234" s="6"/>
      <c r="P234" s="9"/>
      <c r="Q234" s="9"/>
      <c r="R234" s="27"/>
      <c r="S234" s="8"/>
      <c r="T234" s="8"/>
    </row>
    <row r="235" spans="1:20" s="1" customFormat="1" ht="31.5" customHeight="1">
      <c r="A235" s="10"/>
      <c r="B235" s="5"/>
      <c r="C235" s="5"/>
      <c r="D235" s="5"/>
      <c r="E235" s="5"/>
      <c r="F235" s="5"/>
      <c r="G235" s="5"/>
      <c r="H235" s="5"/>
      <c r="I235" s="5"/>
      <c r="J235" s="6"/>
      <c r="K235" s="6"/>
      <c r="L235" s="6"/>
      <c r="M235" s="6"/>
      <c r="N235" s="6"/>
      <c r="O235" s="6"/>
      <c r="P235" s="9"/>
      <c r="Q235" s="9"/>
      <c r="R235" s="27"/>
      <c r="S235" s="8"/>
      <c r="T235" s="8"/>
    </row>
    <row r="236" spans="1:20" s="1" customFormat="1" ht="31.5" customHeight="1">
      <c r="A236" s="10"/>
      <c r="B236" s="5"/>
      <c r="C236" s="5"/>
      <c r="D236" s="5"/>
      <c r="E236" s="5"/>
      <c r="F236" s="5"/>
      <c r="G236" s="5"/>
      <c r="H236" s="5"/>
      <c r="I236" s="5"/>
      <c r="J236" s="6"/>
      <c r="K236" s="6"/>
      <c r="L236" s="6"/>
      <c r="M236" s="6"/>
      <c r="N236" s="6"/>
      <c r="O236" s="6"/>
      <c r="P236" s="9"/>
      <c r="Q236" s="9"/>
      <c r="R236" s="27"/>
      <c r="S236" s="8"/>
      <c r="T236" s="8"/>
    </row>
    <row r="237" spans="1:20" s="1" customFormat="1" ht="31.5" customHeight="1">
      <c r="A237" s="10"/>
      <c r="B237" s="5"/>
      <c r="C237" s="5"/>
      <c r="D237" s="5"/>
      <c r="E237" s="5"/>
      <c r="F237" s="5"/>
      <c r="G237" s="5"/>
      <c r="H237" s="5"/>
      <c r="I237" s="5"/>
      <c r="J237" s="6"/>
      <c r="K237" s="6"/>
      <c r="L237" s="6"/>
      <c r="M237" s="6"/>
      <c r="N237" s="6"/>
      <c r="O237" s="6"/>
      <c r="P237" s="9"/>
      <c r="Q237" s="9"/>
      <c r="R237" s="27"/>
      <c r="S237" s="8"/>
      <c r="T237" s="8"/>
    </row>
    <row r="238" spans="1:20" s="1" customFormat="1" ht="31.5" customHeight="1">
      <c r="A238" s="10"/>
      <c r="B238" s="5"/>
      <c r="C238" s="5"/>
      <c r="D238" s="5"/>
      <c r="E238" s="5"/>
      <c r="F238" s="5"/>
      <c r="G238" s="5"/>
      <c r="H238" s="5"/>
      <c r="I238" s="5"/>
      <c r="J238" s="6"/>
      <c r="K238" s="6"/>
      <c r="L238" s="6"/>
      <c r="M238" s="6"/>
      <c r="N238" s="6"/>
      <c r="O238" s="6"/>
      <c r="P238" s="9"/>
      <c r="Q238" s="9"/>
      <c r="R238" s="27"/>
      <c r="S238" s="8"/>
      <c r="T238" s="8"/>
    </row>
    <row r="239" spans="1:20" ht="31.5" customHeight="1">
      <c r="P239" s="9"/>
      <c r="Q239" s="9"/>
    </row>
    <row r="240" spans="1:20" ht="31.5" customHeight="1">
      <c r="P240" s="9"/>
      <c r="Q240" s="9"/>
    </row>
    <row r="241" spans="1:20" ht="31.5" customHeight="1">
      <c r="P241" s="9"/>
      <c r="Q241" s="9"/>
    </row>
    <row r="242" spans="1:20" s="1" customFormat="1" ht="31.5" customHeight="1">
      <c r="A242" s="10"/>
      <c r="B242" s="5"/>
      <c r="C242" s="5"/>
      <c r="D242" s="5"/>
      <c r="E242" s="5"/>
      <c r="F242" s="5"/>
      <c r="G242" s="5"/>
      <c r="H242" s="5"/>
      <c r="I242" s="5"/>
      <c r="J242" s="6"/>
      <c r="K242" s="6"/>
      <c r="L242" s="6"/>
      <c r="M242" s="6"/>
      <c r="N242" s="6"/>
      <c r="O242" s="6"/>
      <c r="P242" s="9"/>
      <c r="Q242" s="9"/>
      <c r="R242" s="27"/>
      <c r="S242" s="8"/>
      <c r="T242" s="8"/>
    </row>
    <row r="243" spans="1:20" s="1" customFormat="1" ht="31.5" customHeight="1">
      <c r="A243" s="10"/>
      <c r="B243" s="5"/>
      <c r="C243" s="5"/>
      <c r="D243" s="5"/>
      <c r="E243" s="5"/>
      <c r="F243" s="5"/>
      <c r="G243" s="5"/>
      <c r="H243" s="5"/>
      <c r="I243" s="5"/>
      <c r="J243" s="6"/>
      <c r="K243" s="6"/>
      <c r="L243" s="6"/>
      <c r="M243" s="6"/>
      <c r="N243" s="6"/>
      <c r="O243" s="6"/>
      <c r="P243" s="9"/>
      <c r="Q243" s="9"/>
      <c r="R243" s="27"/>
      <c r="S243" s="8"/>
      <c r="T243" s="8"/>
    </row>
    <row r="244" spans="1:20" ht="31.5" customHeight="1">
      <c r="P244" s="9"/>
      <c r="Q244" s="9"/>
    </row>
    <row r="245" spans="1:20" ht="31.5" customHeight="1">
      <c r="P245" s="9"/>
      <c r="Q245" s="9"/>
    </row>
    <row r="246" spans="1:20" ht="31.5" customHeight="1">
      <c r="P246" s="9"/>
      <c r="Q246" s="9"/>
    </row>
    <row r="247" spans="1:20" ht="31.5" customHeight="1">
      <c r="P247" s="9"/>
      <c r="Q247" s="9"/>
    </row>
    <row r="248" spans="1:20" ht="31.5" customHeight="1">
      <c r="P248" s="9"/>
      <c r="Q248" s="9"/>
    </row>
    <row r="249" spans="1:20" ht="31.5" customHeight="1">
      <c r="P249" s="9"/>
      <c r="Q249" s="9"/>
    </row>
    <row r="250" spans="1:20" ht="31.5" customHeight="1">
      <c r="P250" s="9"/>
      <c r="Q250" s="9"/>
    </row>
    <row r="251" spans="1:20" ht="31.5" customHeight="1">
      <c r="P251" s="9"/>
      <c r="Q251" s="9"/>
    </row>
    <row r="252" spans="1:20" ht="31.5" customHeight="1">
      <c r="P252" s="9"/>
      <c r="Q252" s="9"/>
    </row>
    <row r="253" spans="1:20" ht="31.5" customHeight="1">
      <c r="P253" s="9"/>
      <c r="Q253" s="9"/>
    </row>
    <row r="254" spans="1:20" ht="31.5" customHeight="1">
      <c r="P254" s="9"/>
      <c r="Q254" s="9"/>
    </row>
    <row r="255" spans="1:20" ht="31.5" customHeight="1">
      <c r="P255" s="9"/>
      <c r="Q255" s="9"/>
    </row>
    <row r="256" spans="1:20" ht="31.5" customHeight="1">
      <c r="P256" s="9"/>
      <c r="Q256" s="9"/>
    </row>
    <row r="257" spans="1:20" s="1" customFormat="1" ht="31.5" customHeight="1">
      <c r="A257" s="10"/>
      <c r="B257" s="5"/>
      <c r="C257" s="5"/>
      <c r="D257" s="5"/>
      <c r="E257" s="5"/>
      <c r="F257" s="5"/>
      <c r="G257" s="5"/>
      <c r="H257" s="5"/>
      <c r="I257" s="5"/>
      <c r="J257" s="6"/>
      <c r="K257" s="6"/>
      <c r="L257" s="6"/>
      <c r="M257" s="6"/>
      <c r="N257" s="6"/>
      <c r="O257" s="6"/>
      <c r="P257" s="9"/>
      <c r="Q257" s="9"/>
      <c r="R257" s="27"/>
      <c r="S257" s="8"/>
      <c r="T257" s="8"/>
    </row>
    <row r="258" spans="1:20" s="1" customFormat="1" ht="31.5" customHeight="1">
      <c r="A258" s="10"/>
      <c r="B258" s="5"/>
      <c r="C258" s="5"/>
      <c r="D258" s="5"/>
      <c r="E258" s="5"/>
      <c r="F258" s="5"/>
      <c r="G258" s="5"/>
      <c r="H258" s="5"/>
      <c r="I258" s="5"/>
      <c r="J258" s="6"/>
      <c r="K258" s="6"/>
      <c r="L258" s="6"/>
      <c r="M258" s="6"/>
      <c r="N258" s="6"/>
      <c r="O258" s="6"/>
      <c r="P258" s="9"/>
      <c r="Q258" s="9"/>
      <c r="R258" s="27"/>
      <c r="S258" s="8"/>
      <c r="T258" s="8"/>
    </row>
    <row r="259" spans="1:20" s="1" customFormat="1" ht="31.5" customHeight="1">
      <c r="A259" s="10"/>
      <c r="B259" s="5"/>
      <c r="C259" s="5"/>
      <c r="D259" s="5"/>
      <c r="E259" s="5"/>
      <c r="F259" s="5"/>
      <c r="G259" s="5"/>
      <c r="H259" s="5"/>
      <c r="I259" s="5"/>
      <c r="J259" s="6"/>
      <c r="K259" s="6"/>
      <c r="L259" s="6"/>
      <c r="M259" s="6"/>
      <c r="N259" s="6"/>
      <c r="O259" s="6"/>
      <c r="P259" s="9"/>
      <c r="Q259" s="9"/>
      <c r="R259" s="27"/>
      <c r="S259" s="8"/>
      <c r="T259" s="8"/>
    </row>
    <row r="260" spans="1:20" s="1" customFormat="1" ht="31.5" customHeight="1">
      <c r="A260" s="10"/>
      <c r="B260" s="5"/>
      <c r="C260" s="5"/>
      <c r="D260" s="5"/>
      <c r="E260" s="5"/>
      <c r="F260" s="5"/>
      <c r="G260" s="5"/>
      <c r="H260" s="5"/>
      <c r="I260" s="5"/>
      <c r="J260" s="6"/>
      <c r="K260" s="6"/>
      <c r="L260" s="6"/>
      <c r="M260" s="6"/>
      <c r="N260" s="6"/>
      <c r="O260" s="6"/>
      <c r="P260" s="9"/>
      <c r="Q260" s="9"/>
      <c r="R260" s="27"/>
      <c r="S260" s="8"/>
      <c r="T260" s="8"/>
    </row>
    <row r="261" spans="1:20" s="1" customFormat="1" ht="31.5" customHeight="1">
      <c r="A261" s="10"/>
      <c r="B261" s="5"/>
      <c r="C261" s="5"/>
      <c r="D261" s="5"/>
      <c r="E261" s="5"/>
      <c r="F261" s="5"/>
      <c r="G261" s="5"/>
      <c r="H261" s="5"/>
      <c r="I261" s="5"/>
      <c r="J261" s="6"/>
      <c r="K261" s="6"/>
      <c r="L261" s="6"/>
      <c r="M261" s="6"/>
      <c r="N261" s="6"/>
      <c r="O261" s="6"/>
      <c r="P261" s="9"/>
      <c r="Q261" s="9"/>
      <c r="R261" s="27"/>
      <c r="S261" s="8"/>
      <c r="T261" s="8"/>
    </row>
    <row r="262" spans="1:20" s="1" customFormat="1" ht="31.5" customHeight="1">
      <c r="A262" s="10"/>
      <c r="B262" s="5"/>
      <c r="C262" s="5"/>
      <c r="D262" s="5"/>
      <c r="E262" s="5"/>
      <c r="F262" s="5"/>
      <c r="G262" s="5"/>
      <c r="H262" s="5"/>
      <c r="I262" s="5"/>
      <c r="J262" s="6"/>
      <c r="K262" s="6"/>
      <c r="L262" s="6"/>
      <c r="M262" s="6"/>
      <c r="N262" s="6"/>
      <c r="O262" s="6"/>
      <c r="P262" s="9"/>
      <c r="Q262" s="9"/>
      <c r="R262" s="27"/>
      <c r="S262" s="8"/>
      <c r="T262" s="8"/>
    </row>
    <row r="263" spans="1:20" s="1" customFormat="1" ht="31.5" customHeight="1">
      <c r="A263" s="10"/>
      <c r="B263" s="5"/>
      <c r="C263" s="5"/>
      <c r="D263" s="5"/>
      <c r="E263" s="5"/>
      <c r="F263" s="5"/>
      <c r="G263" s="5"/>
      <c r="H263" s="5"/>
      <c r="I263" s="5"/>
      <c r="J263" s="6"/>
      <c r="K263" s="6"/>
      <c r="L263" s="6"/>
      <c r="M263" s="6"/>
      <c r="N263" s="6"/>
      <c r="O263" s="6"/>
      <c r="P263" s="9"/>
      <c r="Q263" s="9"/>
      <c r="R263" s="27"/>
      <c r="S263" s="8"/>
      <c r="T263" s="8"/>
    </row>
    <row r="264" spans="1:20" s="1" customFormat="1" ht="31.5" customHeight="1">
      <c r="A264" s="10"/>
      <c r="B264" s="5"/>
      <c r="C264" s="5"/>
      <c r="D264" s="5"/>
      <c r="E264" s="5"/>
      <c r="F264" s="5"/>
      <c r="G264" s="5"/>
      <c r="H264" s="5"/>
      <c r="I264" s="5"/>
      <c r="J264" s="6"/>
      <c r="K264" s="6"/>
      <c r="L264" s="6"/>
      <c r="M264" s="6"/>
      <c r="N264" s="6"/>
      <c r="O264" s="6"/>
      <c r="P264" s="9"/>
      <c r="Q264" s="9"/>
      <c r="R264" s="27"/>
      <c r="S264" s="8"/>
      <c r="T264" s="8"/>
    </row>
    <row r="265" spans="1:20" s="1" customFormat="1" ht="31.5" customHeight="1">
      <c r="A265" s="10"/>
      <c r="B265" s="5"/>
      <c r="C265" s="5"/>
      <c r="D265" s="5"/>
      <c r="E265" s="5"/>
      <c r="F265" s="5"/>
      <c r="G265" s="5"/>
      <c r="H265" s="5"/>
      <c r="I265" s="5"/>
      <c r="J265" s="6"/>
      <c r="K265" s="6"/>
      <c r="L265" s="6"/>
      <c r="M265" s="6"/>
      <c r="N265" s="6"/>
      <c r="O265" s="6"/>
      <c r="P265" s="9"/>
      <c r="Q265" s="9"/>
      <c r="R265" s="27"/>
      <c r="S265" s="8"/>
      <c r="T265" s="8"/>
    </row>
    <row r="266" spans="1:20" s="1" customFormat="1" ht="31.5" customHeight="1">
      <c r="A266" s="10"/>
      <c r="B266" s="5"/>
      <c r="C266" s="5"/>
      <c r="D266" s="5"/>
      <c r="E266" s="5"/>
      <c r="F266" s="5"/>
      <c r="G266" s="5"/>
      <c r="H266" s="5"/>
      <c r="I266" s="5"/>
      <c r="J266" s="6"/>
      <c r="K266" s="6"/>
      <c r="L266" s="6"/>
      <c r="M266" s="6"/>
      <c r="N266" s="6"/>
      <c r="O266" s="6"/>
      <c r="P266" s="9"/>
      <c r="Q266" s="9"/>
      <c r="R266" s="27"/>
      <c r="S266" s="8"/>
      <c r="T266" s="8"/>
    </row>
    <row r="267" spans="1:20" s="1" customFormat="1" ht="31.5" customHeight="1">
      <c r="A267" s="10"/>
      <c r="B267" s="5"/>
      <c r="C267" s="5"/>
      <c r="D267" s="5"/>
      <c r="E267" s="5"/>
      <c r="F267" s="5"/>
      <c r="G267" s="5"/>
      <c r="H267" s="5"/>
      <c r="I267" s="5"/>
      <c r="J267" s="6"/>
      <c r="K267" s="6"/>
      <c r="L267" s="6"/>
      <c r="M267" s="6"/>
      <c r="N267" s="6"/>
      <c r="O267" s="6"/>
      <c r="P267" s="9"/>
      <c r="Q267" s="9"/>
      <c r="R267" s="27"/>
      <c r="S267" s="8"/>
      <c r="T267" s="8"/>
    </row>
    <row r="268" spans="1:20" s="1" customFormat="1" ht="31.5" customHeight="1">
      <c r="A268" s="10"/>
      <c r="B268" s="5"/>
      <c r="C268" s="5"/>
      <c r="D268" s="5"/>
      <c r="E268" s="5"/>
      <c r="F268" s="5"/>
      <c r="G268" s="5"/>
      <c r="H268" s="5"/>
      <c r="I268" s="5"/>
      <c r="J268" s="6"/>
      <c r="K268" s="6"/>
      <c r="L268" s="6"/>
      <c r="M268" s="6"/>
      <c r="N268" s="6"/>
      <c r="O268" s="6"/>
      <c r="P268" s="9"/>
      <c r="Q268" s="9"/>
      <c r="R268" s="27"/>
      <c r="S268" s="8"/>
      <c r="T268" s="8"/>
    </row>
    <row r="269" spans="1:20" s="1" customFormat="1" ht="31.5" customHeight="1">
      <c r="A269" s="10"/>
      <c r="B269" s="5"/>
      <c r="C269" s="5"/>
      <c r="D269" s="5"/>
      <c r="E269" s="5"/>
      <c r="F269" s="5"/>
      <c r="G269" s="5"/>
      <c r="H269" s="5"/>
      <c r="I269" s="5"/>
      <c r="J269" s="6"/>
      <c r="K269" s="6"/>
      <c r="L269" s="6"/>
      <c r="M269" s="6"/>
      <c r="N269" s="6"/>
      <c r="O269" s="6"/>
      <c r="P269" s="9"/>
      <c r="Q269" s="9"/>
      <c r="R269" s="27"/>
      <c r="S269" s="8"/>
      <c r="T269" s="8"/>
    </row>
    <row r="270" spans="1:20" ht="31.5" customHeight="1">
      <c r="P270" s="9"/>
      <c r="Q270" s="9"/>
    </row>
    <row r="271" spans="1:20" ht="31.5" customHeight="1">
      <c r="P271" s="9"/>
      <c r="Q271" s="9"/>
    </row>
    <row r="272" spans="1:20" ht="31.5" customHeight="1">
      <c r="P272" s="9"/>
      <c r="Q272" s="9"/>
    </row>
    <row r="273" spans="16:17" ht="31.5" customHeight="1">
      <c r="P273" s="9"/>
      <c r="Q273" s="9"/>
    </row>
    <row r="274" spans="16:17" ht="31.5" customHeight="1">
      <c r="P274" s="9"/>
      <c r="Q274" s="9"/>
    </row>
    <row r="275" spans="16:17" ht="31.5" customHeight="1">
      <c r="P275" s="9"/>
      <c r="Q275" s="9"/>
    </row>
    <row r="276" spans="16:17" ht="31.5" customHeight="1">
      <c r="P276" s="9"/>
      <c r="Q276" s="9"/>
    </row>
    <row r="277" spans="16:17" ht="31.5" customHeight="1">
      <c r="P277" s="9"/>
      <c r="Q277" s="9"/>
    </row>
    <row r="278" spans="16:17" ht="31.5" customHeight="1">
      <c r="P278" s="9"/>
      <c r="Q278" s="9"/>
    </row>
    <row r="279" spans="16:17" ht="31.5" customHeight="1">
      <c r="P279" s="9"/>
      <c r="Q279" s="9"/>
    </row>
    <row r="280" spans="16:17" ht="31.5" customHeight="1">
      <c r="P280" s="9"/>
      <c r="Q280" s="9"/>
    </row>
    <row r="281" spans="16:17" ht="31.5" customHeight="1">
      <c r="P281" s="9"/>
      <c r="Q281" s="9"/>
    </row>
    <row r="282" spans="16:17" ht="31.5" customHeight="1">
      <c r="P282" s="9"/>
      <c r="Q282" s="9"/>
    </row>
    <row r="283" spans="16:17" ht="31.5" customHeight="1">
      <c r="P283" s="9"/>
      <c r="Q283" s="9"/>
    </row>
    <row r="284" spans="16:17" ht="31.5" customHeight="1">
      <c r="P284" s="9"/>
      <c r="Q284" s="9"/>
    </row>
    <row r="285" spans="16:17" ht="31.5" customHeight="1">
      <c r="P285" s="9"/>
      <c r="Q285" s="9"/>
    </row>
    <row r="286" spans="16:17" ht="31.5" customHeight="1">
      <c r="P286" s="9"/>
      <c r="Q286" s="9"/>
    </row>
    <row r="287" spans="16:17" ht="31.5" customHeight="1">
      <c r="P287" s="9"/>
      <c r="Q287" s="9"/>
    </row>
    <row r="288" spans="16:17" ht="31.5" customHeight="1">
      <c r="P288" s="9"/>
      <c r="Q288" s="9"/>
    </row>
    <row r="289" spans="1:20" ht="31.5" customHeight="1">
      <c r="P289" s="9"/>
      <c r="Q289" s="9"/>
    </row>
    <row r="290" spans="1:20" ht="31.5" customHeight="1">
      <c r="P290" s="9"/>
      <c r="Q290" s="9"/>
    </row>
    <row r="291" spans="1:20" ht="31.5" customHeight="1">
      <c r="P291" s="9"/>
      <c r="Q291" s="9"/>
    </row>
    <row r="292" spans="1:20" ht="31.5" customHeight="1">
      <c r="P292" s="9"/>
      <c r="Q292" s="9"/>
    </row>
    <row r="293" spans="1:20" ht="31.5" customHeight="1">
      <c r="P293" s="9"/>
      <c r="Q293" s="9"/>
    </row>
    <row r="294" spans="1:20" ht="31.5" customHeight="1">
      <c r="P294" s="9"/>
      <c r="Q294" s="9"/>
    </row>
    <row r="295" spans="1:20" ht="31.5" customHeight="1">
      <c r="P295" s="9"/>
      <c r="Q295" s="9"/>
    </row>
    <row r="296" spans="1:20" ht="31.5" customHeight="1">
      <c r="P296" s="9"/>
      <c r="Q296" s="9"/>
    </row>
    <row r="297" spans="1:20" ht="31.5" customHeight="1">
      <c r="P297" s="9"/>
      <c r="Q297" s="9"/>
    </row>
    <row r="298" spans="1:20" ht="31.5" customHeight="1">
      <c r="P298" s="9"/>
      <c r="Q298" s="9"/>
    </row>
    <row r="299" spans="1:20" ht="31.5" customHeight="1">
      <c r="P299" s="9"/>
      <c r="Q299" s="9"/>
    </row>
    <row r="300" spans="1:20" ht="31.5" customHeight="1">
      <c r="P300" s="9"/>
      <c r="Q300" s="9"/>
    </row>
    <row r="301" spans="1:20" s="11" customFormat="1" ht="31.5" customHeight="1">
      <c r="A301" s="10"/>
      <c r="B301" s="5"/>
      <c r="C301" s="5"/>
      <c r="D301" s="5"/>
      <c r="E301" s="5"/>
      <c r="F301" s="5"/>
      <c r="G301" s="5"/>
      <c r="H301" s="5"/>
      <c r="I301" s="5"/>
      <c r="J301" s="6"/>
      <c r="K301" s="6"/>
      <c r="L301" s="6"/>
      <c r="M301" s="6"/>
      <c r="N301" s="6"/>
      <c r="O301" s="6"/>
      <c r="P301" s="9"/>
      <c r="Q301" s="9"/>
      <c r="R301" s="26"/>
      <c r="S301" s="7"/>
      <c r="T301" s="7"/>
    </row>
    <row r="302" spans="1:20" s="1" customFormat="1" ht="31.5" customHeight="1">
      <c r="A302" s="10"/>
      <c r="B302" s="5"/>
      <c r="C302" s="5"/>
      <c r="D302" s="5"/>
      <c r="E302" s="5"/>
      <c r="F302" s="5"/>
      <c r="G302" s="5"/>
      <c r="H302" s="5"/>
      <c r="I302" s="5"/>
      <c r="J302" s="6"/>
      <c r="K302" s="6"/>
      <c r="L302" s="6"/>
      <c r="M302" s="6"/>
      <c r="N302" s="6"/>
      <c r="O302" s="6"/>
      <c r="P302" s="9"/>
      <c r="Q302" s="9"/>
      <c r="R302" s="27"/>
      <c r="S302" s="8"/>
      <c r="T302" s="8"/>
    </row>
    <row r="303" spans="1:20" s="1" customFormat="1" ht="31.5" customHeight="1">
      <c r="A303" s="10"/>
      <c r="B303" s="5"/>
      <c r="C303" s="5"/>
      <c r="D303" s="5"/>
      <c r="E303" s="5"/>
      <c r="F303" s="5"/>
      <c r="G303" s="5"/>
      <c r="H303" s="5"/>
      <c r="I303" s="5"/>
      <c r="J303" s="6"/>
      <c r="K303" s="6"/>
      <c r="L303" s="6"/>
      <c r="M303" s="6"/>
      <c r="N303" s="6"/>
      <c r="O303" s="6"/>
      <c r="P303" s="9"/>
      <c r="Q303" s="9"/>
      <c r="R303" s="27"/>
      <c r="S303" s="8"/>
      <c r="T303" s="8"/>
    </row>
    <row r="304" spans="1:20" ht="31.5" customHeight="1">
      <c r="P304" s="9"/>
      <c r="Q304" s="9"/>
    </row>
    <row r="305" spans="16:17" ht="31.5" customHeight="1">
      <c r="P305" s="9"/>
      <c r="Q305" s="9"/>
    </row>
    <row r="306" spans="16:17" ht="31.5" customHeight="1">
      <c r="P306" s="9"/>
      <c r="Q306" s="9"/>
    </row>
    <row r="307" spans="16:17" ht="31.5" customHeight="1">
      <c r="P307" s="9"/>
      <c r="Q307" s="9"/>
    </row>
    <row r="308" spans="16:17" ht="31.5" customHeight="1">
      <c r="P308" s="9"/>
      <c r="Q308" s="9"/>
    </row>
    <row r="309" spans="16:17" ht="31.5" customHeight="1">
      <c r="P309" s="9"/>
      <c r="Q309" s="9"/>
    </row>
    <row r="310" spans="16:17" ht="31.5" customHeight="1">
      <c r="P310" s="9"/>
      <c r="Q310" s="9"/>
    </row>
    <row r="311" spans="16:17" ht="31.5" customHeight="1">
      <c r="P311" s="9"/>
      <c r="Q311" s="9"/>
    </row>
    <row r="312" spans="16:17" ht="31.5" customHeight="1">
      <c r="P312" s="9"/>
      <c r="Q312" s="9"/>
    </row>
    <row r="313" spans="16:17" ht="31.5" customHeight="1">
      <c r="P313" s="9"/>
      <c r="Q313" s="9"/>
    </row>
    <row r="314" spans="16:17" ht="31.5" customHeight="1">
      <c r="P314" s="9"/>
      <c r="Q314" s="9"/>
    </row>
    <row r="315" spans="16:17" ht="31.5" customHeight="1">
      <c r="P315" s="9"/>
      <c r="Q315" s="9"/>
    </row>
    <row r="316" spans="16:17" ht="31.5" customHeight="1">
      <c r="P316" s="9"/>
      <c r="Q316" s="9"/>
    </row>
    <row r="317" spans="16:17" ht="31.5" customHeight="1">
      <c r="P317" s="9"/>
      <c r="Q317" s="9"/>
    </row>
    <row r="318" spans="16:17" ht="31.5" customHeight="1">
      <c r="P318" s="9"/>
      <c r="Q318" s="9"/>
    </row>
    <row r="319" spans="16:17" ht="31.5" customHeight="1">
      <c r="P319" s="9"/>
      <c r="Q319" s="9"/>
    </row>
    <row r="320" spans="16:17" ht="31.5" customHeight="1">
      <c r="P320" s="9"/>
      <c r="Q320" s="9"/>
    </row>
    <row r="321" spans="16:17" ht="31.5" customHeight="1">
      <c r="P321" s="9"/>
      <c r="Q321" s="9"/>
    </row>
    <row r="322" spans="16:17" ht="31.5" customHeight="1">
      <c r="P322" s="9"/>
      <c r="Q322" s="9"/>
    </row>
    <row r="323" spans="16:17" ht="31.5" customHeight="1">
      <c r="P323" s="9"/>
      <c r="Q323" s="9"/>
    </row>
    <row r="324" spans="16:17" ht="31.5" customHeight="1">
      <c r="P324" s="9"/>
      <c r="Q324" s="9"/>
    </row>
    <row r="325" spans="16:17" ht="31.5" customHeight="1">
      <c r="P325" s="9"/>
      <c r="Q325" s="9"/>
    </row>
    <row r="326" spans="16:17" ht="31.5" customHeight="1">
      <c r="P326" s="9"/>
      <c r="Q326" s="9"/>
    </row>
    <row r="327" spans="16:17" ht="31.5" customHeight="1">
      <c r="P327" s="9"/>
      <c r="Q327" s="9"/>
    </row>
    <row r="328" spans="16:17" ht="31.5" customHeight="1">
      <c r="P328" s="9"/>
      <c r="Q328" s="9"/>
    </row>
    <row r="329" spans="16:17" ht="31.5" customHeight="1">
      <c r="P329" s="9"/>
      <c r="Q329" s="9"/>
    </row>
    <row r="330" spans="16:17" ht="31.5" customHeight="1">
      <c r="P330" s="9"/>
      <c r="Q330" s="9"/>
    </row>
    <row r="331" spans="16:17" ht="31.5" customHeight="1">
      <c r="P331" s="9"/>
      <c r="Q331" s="9"/>
    </row>
    <row r="332" spans="16:17" ht="31.5" customHeight="1">
      <c r="P332" s="9"/>
      <c r="Q332" s="9"/>
    </row>
    <row r="333" spans="16:17" ht="31.5" customHeight="1">
      <c r="P333" s="9"/>
      <c r="Q333" s="9"/>
    </row>
    <row r="334" spans="16:17" ht="31.5" customHeight="1">
      <c r="P334" s="9"/>
      <c r="Q334" s="9"/>
    </row>
    <row r="335" spans="16:17" ht="31.5" customHeight="1">
      <c r="P335" s="9"/>
      <c r="Q335" s="9"/>
    </row>
    <row r="336" spans="16:17" ht="31.5" customHeight="1">
      <c r="P336" s="9"/>
      <c r="Q336" s="9"/>
    </row>
    <row r="337" spans="16:17" ht="31.5" customHeight="1">
      <c r="P337" s="9"/>
      <c r="Q337" s="9"/>
    </row>
    <row r="338" spans="16:17" ht="31.5" customHeight="1">
      <c r="P338" s="9"/>
      <c r="Q338" s="9"/>
    </row>
    <row r="339" spans="16:17" ht="31.5" customHeight="1">
      <c r="P339" s="9"/>
      <c r="Q339" s="9"/>
    </row>
    <row r="340" spans="16:17" ht="31.5" customHeight="1">
      <c r="P340" s="9"/>
      <c r="Q340" s="9"/>
    </row>
    <row r="341" spans="16:17" ht="31.5" customHeight="1">
      <c r="P341" s="9"/>
      <c r="Q341" s="9"/>
    </row>
    <row r="342" spans="16:17" ht="31.5" customHeight="1">
      <c r="P342" s="9"/>
      <c r="Q342" s="9"/>
    </row>
    <row r="343" spans="16:17" ht="31.5" customHeight="1">
      <c r="P343" s="9"/>
      <c r="Q343" s="9"/>
    </row>
    <row r="344" spans="16:17" ht="31.5" customHeight="1">
      <c r="P344" s="9"/>
      <c r="Q344" s="9"/>
    </row>
    <row r="345" spans="16:17" ht="31.5" customHeight="1">
      <c r="P345" s="9"/>
      <c r="Q345" s="9"/>
    </row>
    <row r="346" spans="16:17" ht="31.5" customHeight="1">
      <c r="P346" s="9"/>
      <c r="Q346" s="9"/>
    </row>
    <row r="347" spans="16:17" ht="31.5" customHeight="1">
      <c r="P347" s="9"/>
      <c r="Q347" s="9"/>
    </row>
    <row r="348" spans="16:17" ht="31.5" customHeight="1">
      <c r="P348" s="9"/>
      <c r="Q348" s="9"/>
    </row>
    <row r="349" spans="16:17" ht="31.5" customHeight="1">
      <c r="P349" s="9"/>
      <c r="Q349" s="9"/>
    </row>
    <row r="350" spans="16:17" ht="31.5" customHeight="1">
      <c r="P350" s="9"/>
      <c r="Q350" s="9"/>
    </row>
    <row r="351" spans="16:17" ht="31.5" customHeight="1">
      <c r="P351" s="9"/>
      <c r="Q351" s="9"/>
    </row>
    <row r="352" spans="16:17" ht="31.5" customHeight="1">
      <c r="P352" s="9"/>
      <c r="Q352" s="9"/>
    </row>
    <row r="353" spans="16:17" ht="31.5" customHeight="1">
      <c r="P353" s="9"/>
      <c r="Q353" s="9"/>
    </row>
    <row r="354" spans="16:17" ht="31.5" customHeight="1">
      <c r="P354" s="9"/>
      <c r="Q354" s="9"/>
    </row>
    <row r="355" spans="16:17" ht="31.5" customHeight="1">
      <c r="P355" s="9"/>
      <c r="Q355" s="9"/>
    </row>
    <row r="356" spans="16:17" ht="31.5" customHeight="1">
      <c r="P356" s="9"/>
      <c r="Q356" s="9"/>
    </row>
    <row r="357" spans="16:17" ht="31.5" customHeight="1">
      <c r="P357" s="9"/>
      <c r="Q357" s="9"/>
    </row>
    <row r="358" spans="16:17" ht="31.5" customHeight="1">
      <c r="P358" s="9"/>
      <c r="Q358" s="9"/>
    </row>
    <row r="359" spans="16:17" ht="31.5" customHeight="1">
      <c r="P359" s="9"/>
      <c r="Q359" s="9"/>
    </row>
    <row r="360" spans="16:17" ht="31.5" customHeight="1">
      <c r="P360" s="9"/>
      <c r="Q360" s="9"/>
    </row>
    <row r="361" spans="16:17" ht="31.5" customHeight="1">
      <c r="P361" s="9"/>
      <c r="Q361" s="9"/>
    </row>
    <row r="362" spans="16:17" ht="31.5" customHeight="1">
      <c r="P362" s="9"/>
      <c r="Q362" s="9"/>
    </row>
    <row r="363" spans="16:17" ht="31.5" customHeight="1">
      <c r="P363" s="9"/>
      <c r="Q363" s="9"/>
    </row>
    <row r="364" spans="16:17" ht="31.5" customHeight="1">
      <c r="P364" s="9"/>
      <c r="Q364" s="9"/>
    </row>
    <row r="365" spans="16:17" ht="31.5" customHeight="1">
      <c r="P365" s="9"/>
      <c r="Q365" s="9"/>
    </row>
    <row r="366" spans="16:17" ht="31.5" customHeight="1">
      <c r="P366" s="9"/>
      <c r="Q366" s="9"/>
    </row>
    <row r="367" spans="16:17" ht="31.5" customHeight="1">
      <c r="P367" s="9"/>
      <c r="Q367" s="9"/>
    </row>
    <row r="368" spans="16:17" ht="31.5" customHeight="1">
      <c r="P368" s="9"/>
      <c r="Q368" s="9"/>
    </row>
    <row r="369" spans="16:17" ht="31.5" customHeight="1">
      <c r="P369" s="9"/>
      <c r="Q369" s="9"/>
    </row>
    <row r="370" spans="16:17" ht="31.5" customHeight="1">
      <c r="P370" s="9"/>
      <c r="Q370" s="9"/>
    </row>
    <row r="371" spans="16:17" ht="31.5" customHeight="1">
      <c r="P371" s="9"/>
      <c r="Q371" s="9"/>
    </row>
    <row r="372" spans="16:17" ht="31.5" customHeight="1">
      <c r="P372" s="9"/>
      <c r="Q372" s="9"/>
    </row>
    <row r="373" spans="16:17" ht="31.5" customHeight="1">
      <c r="P373" s="9"/>
      <c r="Q373" s="9"/>
    </row>
    <row r="374" spans="16:17" ht="31.5" customHeight="1">
      <c r="P374" s="9"/>
      <c r="Q374" s="9"/>
    </row>
    <row r="375" spans="16:17" ht="31.5" customHeight="1">
      <c r="P375" s="9"/>
      <c r="Q375" s="9"/>
    </row>
    <row r="376" spans="16:17" ht="31.5" customHeight="1">
      <c r="P376" s="9"/>
      <c r="Q376" s="9"/>
    </row>
    <row r="377" spans="16:17" ht="31.5" customHeight="1">
      <c r="P377" s="9"/>
      <c r="Q377" s="9"/>
    </row>
    <row r="378" spans="16:17" ht="31.5" customHeight="1">
      <c r="P378" s="9"/>
      <c r="Q378" s="9"/>
    </row>
    <row r="379" spans="16:17" ht="31.5" customHeight="1">
      <c r="P379" s="9"/>
      <c r="Q379" s="9"/>
    </row>
    <row r="380" spans="16:17" ht="31.5" customHeight="1">
      <c r="P380" s="9"/>
      <c r="Q380" s="9"/>
    </row>
    <row r="381" spans="16:17" ht="31.5" customHeight="1">
      <c r="P381" s="9"/>
      <c r="Q381" s="9"/>
    </row>
    <row r="382" spans="16:17" ht="31.5" customHeight="1">
      <c r="P382" s="9"/>
      <c r="Q382" s="9"/>
    </row>
    <row r="383" spans="16:17" ht="31.5" customHeight="1">
      <c r="P383" s="9"/>
      <c r="Q383" s="9"/>
    </row>
    <row r="384" spans="16:17" ht="31.5" customHeight="1">
      <c r="P384" s="9"/>
      <c r="Q384" s="9"/>
    </row>
    <row r="385" spans="16:17" ht="31.5" customHeight="1">
      <c r="P385" s="9"/>
      <c r="Q385" s="9"/>
    </row>
    <row r="386" spans="16:17" ht="31.5" customHeight="1">
      <c r="P386" s="9"/>
      <c r="Q386" s="9"/>
    </row>
    <row r="387" spans="16:17" ht="31.5" customHeight="1">
      <c r="P387" s="9"/>
      <c r="Q387" s="9"/>
    </row>
    <row r="388" spans="16:17" ht="31.5" customHeight="1">
      <c r="P388" s="9"/>
      <c r="Q388" s="9"/>
    </row>
    <row r="389" spans="16:17" ht="31.5" customHeight="1">
      <c r="P389" s="9"/>
      <c r="Q389" s="9"/>
    </row>
    <row r="390" spans="16:17" ht="31.5" customHeight="1">
      <c r="P390" s="9"/>
      <c r="Q390" s="9"/>
    </row>
    <row r="391" spans="16:17" ht="31.5" customHeight="1">
      <c r="P391" s="9"/>
      <c r="Q391" s="9"/>
    </row>
    <row r="392" spans="16:17" ht="31.5" customHeight="1">
      <c r="P392" s="9"/>
      <c r="Q392" s="9"/>
    </row>
    <row r="393" spans="16:17" ht="31.5" customHeight="1">
      <c r="P393" s="9"/>
      <c r="Q393" s="9"/>
    </row>
    <row r="394" spans="16:17" ht="31.5" customHeight="1">
      <c r="P394" s="9"/>
      <c r="Q394" s="9"/>
    </row>
    <row r="395" spans="16:17" ht="31.5" customHeight="1">
      <c r="P395" s="9"/>
      <c r="Q395" s="9"/>
    </row>
    <row r="396" spans="16:17" ht="31.5" customHeight="1">
      <c r="P396" s="9"/>
      <c r="Q396" s="9"/>
    </row>
    <row r="397" spans="16:17" ht="31.5" customHeight="1">
      <c r="P397" s="9"/>
      <c r="Q397" s="9"/>
    </row>
    <row r="398" spans="16:17" ht="31.5" customHeight="1">
      <c r="P398" s="9"/>
      <c r="Q398" s="9"/>
    </row>
    <row r="399" spans="16:17" ht="31.5" customHeight="1">
      <c r="P399" s="9"/>
      <c r="Q399" s="9"/>
    </row>
    <row r="400" spans="16:17" ht="31.5" customHeight="1">
      <c r="P400" s="9"/>
      <c r="Q400" s="9"/>
    </row>
    <row r="401" spans="16:17" ht="31.5" customHeight="1">
      <c r="P401" s="9"/>
      <c r="Q401" s="9"/>
    </row>
    <row r="402" spans="16:17" ht="31.5" customHeight="1">
      <c r="P402" s="9"/>
      <c r="Q402" s="9"/>
    </row>
    <row r="403" spans="16:17" ht="31.5" customHeight="1">
      <c r="P403" s="9"/>
      <c r="Q403" s="9"/>
    </row>
    <row r="404" spans="16:17" ht="31.5" customHeight="1">
      <c r="P404" s="9"/>
      <c r="Q404" s="9"/>
    </row>
    <row r="405" spans="16:17" ht="31.5" customHeight="1">
      <c r="P405" s="9"/>
      <c r="Q405" s="9"/>
    </row>
    <row r="406" spans="16:17" ht="31.5" customHeight="1">
      <c r="P406" s="9"/>
      <c r="Q406" s="9"/>
    </row>
    <row r="407" spans="16:17" ht="31.5" customHeight="1">
      <c r="P407" s="9"/>
      <c r="Q407" s="9"/>
    </row>
    <row r="408" spans="16:17" ht="31.5" customHeight="1">
      <c r="P408" s="9"/>
      <c r="Q408" s="9"/>
    </row>
    <row r="409" spans="16:17" ht="31.5" customHeight="1">
      <c r="P409" s="9"/>
      <c r="Q409" s="9"/>
    </row>
    <row r="410" spans="16:17" ht="31.5" customHeight="1">
      <c r="P410" s="9"/>
      <c r="Q410" s="9"/>
    </row>
    <row r="411" spans="16:17" ht="31.5" customHeight="1">
      <c r="P411" s="9"/>
      <c r="Q411" s="9"/>
    </row>
    <row r="412" spans="16:17" ht="31.5" customHeight="1">
      <c r="P412" s="9"/>
      <c r="Q412" s="9"/>
    </row>
    <row r="413" spans="16:17" ht="31.5" customHeight="1">
      <c r="P413" s="9"/>
      <c r="Q413" s="9"/>
    </row>
    <row r="414" spans="16:17" ht="31.5" customHeight="1">
      <c r="P414" s="9"/>
      <c r="Q414" s="9"/>
    </row>
    <row r="415" spans="16:17" ht="31.5" customHeight="1">
      <c r="P415" s="9"/>
      <c r="Q415" s="9"/>
    </row>
    <row r="416" spans="16:17" ht="31.5" customHeight="1">
      <c r="P416" s="9"/>
      <c r="Q416" s="9"/>
    </row>
    <row r="417" spans="16:17" ht="31.5" customHeight="1">
      <c r="P417" s="9"/>
      <c r="Q417" s="9"/>
    </row>
    <row r="418" spans="16:17" ht="31.5" customHeight="1">
      <c r="P418" s="9"/>
      <c r="Q418" s="9"/>
    </row>
    <row r="419" spans="16:17" ht="31.5" customHeight="1">
      <c r="P419" s="9"/>
      <c r="Q419" s="9"/>
    </row>
    <row r="420" spans="16:17" ht="31.5" customHeight="1">
      <c r="P420" s="9"/>
      <c r="Q420" s="9"/>
    </row>
    <row r="421" spans="16:17" ht="31.5" customHeight="1">
      <c r="P421" s="9"/>
      <c r="Q421" s="9"/>
    </row>
    <row r="422" spans="16:17" ht="31.5" customHeight="1">
      <c r="P422" s="9"/>
      <c r="Q422" s="9"/>
    </row>
    <row r="423" spans="16:17" ht="31.5" customHeight="1">
      <c r="P423" s="9"/>
      <c r="Q423" s="9"/>
    </row>
    <row r="424" spans="16:17" ht="31.5" customHeight="1">
      <c r="P424" s="9"/>
      <c r="Q424" s="9"/>
    </row>
    <row r="425" spans="16:17" ht="31.5" customHeight="1">
      <c r="P425" s="9"/>
      <c r="Q425" s="9"/>
    </row>
    <row r="426" spans="16:17" ht="31.5" customHeight="1">
      <c r="P426" s="9"/>
      <c r="Q426" s="9"/>
    </row>
    <row r="427" spans="16:17" ht="31.5" customHeight="1">
      <c r="P427" s="9"/>
      <c r="Q427" s="9"/>
    </row>
    <row r="428" spans="16:17" ht="31.5" customHeight="1">
      <c r="P428" s="9"/>
      <c r="Q428" s="9"/>
    </row>
    <row r="429" spans="16:17" ht="31.5" customHeight="1">
      <c r="P429" s="9"/>
      <c r="Q429" s="9"/>
    </row>
    <row r="430" spans="16:17" ht="31.5" customHeight="1">
      <c r="P430" s="9"/>
      <c r="Q430" s="9"/>
    </row>
    <row r="431" spans="16:17" ht="31.5" customHeight="1">
      <c r="P431" s="9"/>
      <c r="Q431" s="9"/>
    </row>
    <row r="432" spans="16:17" ht="31.5" customHeight="1">
      <c r="P432" s="9"/>
      <c r="Q432" s="9"/>
    </row>
    <row r="433" spans="16:17" ht="31.5" customHeight="1">
      <c r="P433" s="9"/>
      <c r="Q433" s="9"/>
    </row>
    <row r="434" spans="16:17" ht="31.5" customHeight="1">
      <c r="P434" s="9"/>
      <c r="Q434" s="9"/>
    </row>
    <row r="435" spans="16:17" ht="31.5" customHeight="1">
      <c r="P435" s="9"/>
      <c r="Q435" s="9"/>
    </row>
    <row r="436" spans="16:17" ht="31.5" customHeight="1">
      <c r="P436" s="9"/>
      <c r="Q436" s="9"/>
    </row>
    <row r="437" spans="16:17" ht="31.5" customHeight="1">
      <c r="P437" s="9"/>
      <c r="Q437" s="9"/>
    </row>
    <row r="438" spans="16:17" ht="31.5" customHeight="1">
      <c r="P438" s="9"/>
      <c r="Q438" s="9"/>
    </row>
    <row r="439" spans="16:17" ht="31.5" customHeight="1">
      <c r="P439" s="9"/>
      <c r="Q439" s="9"/>
    </row>
    <row r="440" spans="16:17" ht="31.5" customHeight="1">
      <c r="P440" s="9"/>
      <c r="Q440" s="9"/>
    </row>
    <row r="441" spans="16:17" ht="31.5" customHeight="1">
      <c r="P441" s="9"/>
      <c r="Q441" s="9"/>
    </row>
    <row r="442" spans="16:17" ht="31.5" customHeight="1">
      <c r="P442" s="9"/>
      <c r="Q442" s="9"/>
    </row>
    <row r="443" spans="16:17" ht="31.5" customHeight="1">
      <c r="P443" s="9"/>
      <c r="Q443" s="9"/>
    </row>
    <row r="444" spans="16:17" ht="31.5" customHeight="1">
      <c r="P444" s="9"/>
      <c r="Q444" s="9"/>
    </row>
    <row r="445" spans="16:17" ht="31.5" customHeight="1">
      <c r="P445" s="9"/>
      <c r="Q445" s="9"/>
    </row>
    <row r="446" spans="16:17" ht="31.5" customHeight="1">
      <c r="P446" s="9"/>
      <c r="Q446" s="9"/>
    </row>
    <row r="447" spans="16:17" ht="31.5" customHeight="1">
      <c r="P447" s="9"/>
      <c r="Q447" s="9"/>
    </row>
    <row r="448" spans="16:17" ht="31.5" customHeight="1">
      <c r="P448" s="9"/>
      <c r="Q448" s="9"/>
    </row>
    <row r="449" spans="16:17" ht="31.5" customHeight="1">
      <c r="P449" s="9"/>
      <c r="Q449" s="9"/>
    </row>
    <row r="450" spans="16:17" ht="31.5" customHeight="1">
      <c r="P450" s="9"/>
      <c r="Q450" s="9"/>
    </row>
    <row r="451" spans="16:17" ht="31.5" customHeight="1">
      <c r="P451" s="9"/>
      <c r="Q451" s="9"/>
    </row>
    <row r="452" spans="16:17" ht="31.5" customHeight="1">
      <c r="P452" s="9"/>
      <c r="Q452" s="9"/>
    </row>
    <row r="453" spans="16:17" ht="31.5" customHeight="1">
      <c r="P453" s="9"/>
      <c r="Q453" s="9"/>
    </row>
    <row r="454" spans="16:17" ht="31.5" customHeight="1">
      <c r="P454" s="9"/>
      <c r="Q454" s="9"/>
    </row>
    <row r="455" spans="16:17" ht="31.5" customHeight="1">
      <c r="P455" s="9"/>
      <c r="Q455" s="9"/>
    </row>
    <row r="456" spans="16:17" ht="31.5" customHeight="1">
      <c r="P456" s="9"/>
      <c r="Q456" s="9"/>
    </row>
    <row r="457" spans="16:17" ht="31.5" customHeight="1">
      <c r="P457" s="9"/>
      <c r="Q457" s="9"/>
    </row>
    <row r="458" spans="16:17" ht="31.5" customHeight="1">
      <c r="P458" s="9"/>
      <c r="Q458" s="9"/>
    </row>
    <row r="459" spans="16:17" ht="31.5" customHeight="1">
      <c r="P459" s="9"/>
      <c r="Q459" s="9"/>
    </row>
    <row r="460" spans="16:17" ht="31.5" customHeight="1">
      <c r="P460" s="9"/>
      <c r="Q460" s="9"/>
    </row>
    <row r="461" spans="16:17" ht="31.5" customHeight="1">
      <c r="P461" s="9"/>
      <c r="Q461" s="9"/>
    </row>
    <row r="462" spans="16:17" ht="31.5" customHeight="1">
      <c r="P462" s="9"/>
      <c r="Q462" s="9"/>
    </row>
    <row r="463" spans="16:17" ht="31.5" customHeight="1">
      <c r="P463" s="9"/>
      <c r="Q463" s="9"/>
    </row>
    <row r="464" spans="16:17" ht="31.5" customHeight="1">
      <c r="P464" s="9"/>
      <c r="Q464" s="9"/>
    </row>
    <row r="465" spans="16:17" ht="31.5" customHeight="1">
      <c r="P465" s="9"/>
      <c r="Q465" s="9"/>
    </row>
    <row r="466" spans="16:17" ht="31.5" customHeight="1">
      <c r="P466" s="9"/>
      <c r="Q466" s="9"/>
    </row>
    <row r="467" spans="16:17" ht="31.5" customHeight="1">
      <c r="P467" s="9"/>
      <c r="Q467" s="9"/>
    </row>
    <row r="468" spans="16:17" ht="31.5" customHeight="1">
      <c r="P468" s="9"/>
      <c r="Q468" s="9"/>
    </row>
    <row r="469" spans="16:17" ht="31.5" customHeight="1">
      <c r="P469" s="9"/>
      <c r="Q469" s="9"/>
    </row>
    <row r="470" spans="16:17" ht="31.5" customHeight="1">
      <c r="P470" s="9"/>
      <c r="Q470" s="9"/>
    </row>
    <row r="471" spans="16:17" ht="31.5" customHeight="1">
      <c r="P471" s="9"/>
      <c r="Q471" s="9"/>
    </row>
    <row r="472" spans="16:17" ht="31.5" customHeight="1">
      <c r="P472" s="9"/>
      <c r="Q472" s="9"/>
    </row>
    <row r="473" spans="16:17" ht="31.5" customHeight="1">
      <c r="P473" s="9"/>
      <c r="Q473" s="9"/>
    </row>
    <row r="474" spans="16:17" ht="31.5" customHeight="1">
      <c r="P474" s="9"/>
      <c r="Q474" s="9"/>
    </row>
    <row r="475" spans="16:17" ht="31.5" customHeight="1">
      <c r="P475" s="9"/>
      <c r="Q475" s="9"/>
    </row>
    <row r="476" spans="16:17" ht="31.5" customHeight="1">
      <c r="P476" s="9"/>
      <c r="Q476" s="9"/>
    </row>
    <row r="477" spans="16:17" ht="31.5" customHeight="1">
      <c r="P477" s="9"/>
      <c r="Q477" s="9"/>
    </row>
    <row r="478" spans="16:17" ht="31.5" customHeight="1">
      <c r="P478" s="9"/>
      <c r="Q478" s="9"/>
    </row>
    <row r="479" spans="16:17" ht="31.5" customHeight="1">
      <c r="P479" s="9"/>
      <c r="Q479" s="9"/>
    </row>
    <row r="480" spans="16:17" ht="31.5" customHeight="1">
      <c r="P480" s="9"/>
      <c r="Q480" s="9"/>
    </row>
    <row r="481" spans="16:17" ht="31.5" customHeight="1">
      <c r="P481" s="9"/>
      <c r="Q481" s="9"/>
    </row>
    <row r="482" spans="16:17" ht="31.5" customHeight="1">
      <c r="P482" s="9"/>
      <c r="Q482" s="9"/>
    </row>
    <row r="483" spans="16:17" ht="31.5" customHeight="1">
      <c r="P483" s="9"/>
      <c r="Q483" s="9"/>
    </row>
    <row r="484" spans="16:17" ht="31.5" customHeight="1">
      <c r="P484" s="9"/>
      <c r="Q484" s="9"/>
    </row>
    <row r="485" spans="16:17" ht="31.5" customHeight="1">
      <c r="P485" s="9"/>
      <c r="Q485" s="9"/>
    </row>
    <row r="486" spans="16:17" ht="31.5" customHeight="1">
      <c r="P486" s="9"/>
      <c r="Q486" s="9"/>
    </row>
    <row r="487" spans="16:17" ht="31.5" customHeight="1">
      <c r="P487" s="9"/>
      <c r="Q487" s="9"/>
    </row>
    <row r="488" spans="16:17" ht="31.5" customHeight="1">
      <c r="P488" s="9"/>
      <c r="Q488" s="9"/>
    </row>
    <row r="489" spans="16:17" ht="31.5" customHeight="1">
      <c r="P489" s="9"/>
      <c r="Q489" s="9"/>
    </row>
    <row r="490" spans="16:17" ht="31.5" customHeight="1">
      <c r="P490" s="9"/>
      <c r="Q490" s="9"/>
    </row>
    <row r="491" spans="16:17" ht="31.5" customHeight="1">
      <c r="P491" s="9"/>
      <c r="Q491" s="9"/>
    </row>
    <row r="492" spans="16:17" ht="31.5" customHeight="1">
      <c r="P492" s="9"/>
      <c r="Q492" s="9"/>
    </row>
    <row r="493" spans="16:17" ht="31.5" customHeight="1">
      <c r="P493" s="9"/>
      <c r="Q493" s="9"/>
    </row>
    <row r="494" spans="16:17" ht="31.5" customHeight="1">
      <c r="P494" s="9"/>
      <c r="Q494" s="9"/>
    </row>
    <row r="495" spans="16:17" ht="31.5" customHeight="1">
      <c r="P495" s="9"/>
      <c r="Q495" s="9"/>
    </row>
    <row r="496" spans="16:17" ht="31.5" customHeight="1">
      <c r="P496" s="9"/>
      <c r="Q496" s="9"/>
    </row>
    <row r="497" spans="16:17" ht="31.5" customHeight="1">
      <c r="P497" s="9"/>
      <c r="Q497" s="9"/>
    </row>
    <row r="498" spans="16:17" ht="31.5" customHeight="1">
      <c r="P498" s="9"/>
      <c r="Q498" s="9"/>
    </row>
    <row r="499" spans="16:17" ht="31.5" customHeight="1">
      <c r="P499" s="9"/>
      <c r="Q499" s="9"/>
    </row>
    <row r="500" spans="16:17" ht="31.5" customHeight="1">
      <c r="P500" s="9"/>
      <c r="Q500" s="9"/>
    </row>
    <row r="501" spans="16:17" ht="31.5" customHeight="1">
      <c r="P501" s="9"/>
      <c r="Q501" s="9"/>
    </row>
    <row r="502" spans="16:17" ht="31.5" customHeight="1">
      <c r="P502" s="9"/>
      <c r="Q502" s="9"/>
    </row>
    <row r="503" spans="16:17" ht="31.5" customHeight="1">
      <c r="P503" s="9"/>
      <c r="Q503" s="9"/>
    </row>
    <row r="504" spans="16:17" ht="31.5" customHeight="1">
      <c r="P504" s="9"/>
      <c r="Q504" s="9"/>
    </row>
    <row r="505" spans="16:17" ht="31.5" customHeight="1">
      <c r="P505" s="9"/>
      <c r="Q505" s="9"/>
    </row>
    <row r="506" spans="16:17" ht="31.5" customHeight="1">
      <c r="P506" s="9"/>
      <c r="Q506" s="9"/>
    </row>
    <row r="507" spans="16:17" ht="31.5" customHeight="1">
      <c r="P507" s="9"/>
      <c r="Q507" s="9"/>
    </row>
    <row r="508" spans="16:17" ht="31.5" customHeight="1">
      <c r="P508" s="9"/>
      <c r="Q508" s="9"/>
    </row>
    <row r="509" spans="16:17" ht="31.5" customHeight="1">
      <c r="P509" s="9"/>
      <c r="Q509" s="9"/>
    </row>
    <row r="510" spans="16:17" ht="31.5" customHeight="1">
      <c r="P510" s="9"/>
      <c r="Q510" s="9"/>
    </row>
    <row r="511" spans="16:17" ht="31.5" customHeight="1">
      <c r="P511" s="9"/>
      <c r="Q511" s="9"/>
    </row>
    <row r="512" spans="16:17" ht="31.5" customHeight="1">
      <c r="P512" s="9"/>
      <c r="Q512" s="9"/>
    </row>
    <row r="513" spans="16:17" ht="31.5" customHeight="1">
      <c r="P513" s="9"/>
      <c r="Q513" s="9"/>
    </row>
    <row r="514" spans="16:17" ht="31.5" customHeight="1">
      <c r="P514" s="9"/>
      <c r="Q514" s="9"/>
    </row>
    <row r="515" spans="16:17" ht="31.5" customHeight="1">
      <c r="P515" s="9"/>
      <c r="Q515" s="9"/>
    </row>
    <row r="516" spans="16:17" ht="31.5" customHeight="1">
      <c r="P516" s="9"/>
      <c r="Q516" s="9"/>
    </row>
    <row r="517" spans="16:17" ht="31.5" customHeight="1">
      <c r="P517" s="9"/>
      <c r="Q517" s="9"/>
    </row>
    <row r="518" spans="16:17" ht="31.5" customHeight="1">
      <c r="P518" s="9"/>
      <c r="Q518" s="9"/>
    </row>
    <row r="519" spans="16:17" ht="31.5" customHeight="1">
      <c r="P519" s="9"/>
      <c r="Q519" s="9"/>
    </row>
    <row r="520" spans="16:17" ht="31.5" customHeight="1">
      <c r="P520" s="9"/>
      <c r="Q520" s="9"/>
    </row>
    <row r="521" spans="16:17" ht="31.5" customHeight="1">
      <c r="P521" s="9"/>
      <c r="Q521" s="9"/>
    </row>
    <row r="522" spans="16:17" ht="31.5" customHeight="1">
      <c r="P522" s="9"/>
      <c r="Q522" s="9"/>
    </row>
    <row r="523" spans="16:17" ht="31.5" customHeight="1">
      <c r="P523" s="9"/>
      <c r="Q523" s="9"/>
    </row>
    <row r="524" spans="16:17" ht="31.5" customHeight="1">
      <c r="P524" s="9"/>
      <c r="Q524" s="9"/>
    </row>
    <row r="525" spans="16:17" ht="31.5" customHeight="1">
      <c r="P525" s="9"/>
      <c r="Q525" s="9"/>
    </row>
    <row r="526" spans="16:17" ht="31.5" customHeight="1">
      <c r="P526" s="9"/>
      <c r="Q526" s="9"/>
    </row>
    <row r="527" spans="16:17" ht="31.5" customHeight="1">
      <c r="P527" s="9"/>
      <c r="Q527" s="9"/>
    </row>
    <row r="528" spans="16:17" ht="31.5" customHeight="1">
      <c r="P528" s="9"/>
      <c r="Q528" s="9"/>
    </row>
    <row r="529" spans="16:17" ht="31.5" customHeight="1">
      <c r="P529" s="9"/>
      <c r="Q529" s="9"/>
    </row>
    <row r="530" spans="16:17" ht="31.5" customHeight="1">
      <c r="P530" s="9"/>
      <c r="Q530" s="9"/>
    </row>
    <row r="531" spans="16:17" ht="31.5" customHeight="1">
      <c r="P531" s="9"/>
      <c r="Q531" s="9"/>
    </row>
    <row r="532" spans="16:17" ht="31.5" customHeight="1">
      <c r="P532" s="9"/>
      <c r="Q532" s="9"/>
    </row>
    <row r="533" spans="16:17" ht="31.5" customHeight="1">
      <c r="P533" s="9"/>
      <c r="Q533" s="9"/>
    </row>
    <row r="534" spans="16:17" ht="31.5" customHeight="1">
      <c r="P534" s="9"/>
      <c r="Q534" s="9"/>
    </row>
    <row r="535" spans="16:17" ht="31.5" customHeight="1">
      <c r="P535" s="9"/>
      <c r="Q535" s="9"/>
    </row>
    <row r="536" spans="16:17" ht="31.5" customHeight="1">
      <c r="P536" s="9"/>
      <c r="Q536" s="9"/>
    </row>
    <row r="537" spans="16:17" ht="31.5" customHeight="1">
      <c r="P537" s="9"/>
      <c r="Q537" s="9"/>
    </row>
    <row r="538" spans="16:17" ht="31.5" customHeight="1">
      <c r="P538" s="9"/>
      <c r="Q538" s="9"/>
    </row>
    <row r="539" spans="16:17" ht="31.5" customHeight="1">
      <c r="P539" s="9"/>
      <c r="Q539" s="9"/>
    </row>
    <row r="540" spans="16:17" ht="31.5" customHeight="1">
      <c r="P540" s="9"/>
      <c r="Q540" s="9"/>
    </row>
    <row r="541" spans="16:17" ht="31.5" customHeight="1">
      <c r="P541" s="9"/>
      <c r="Q541" s="9"/>
    </row>
    <row r="542" spans="16:17" ht="31.5" customHeight="1">
      <c r="P542" s="9"/>
      <c r="Q542" s="9"/>
    </row>
    <row r="543" spans="16:17" ht="31.5" customHeight="1">
      <c r="P543" s="9"/>
      <c r="Q543" s="9"/>
    </row>
    <row r="544" spans="16:17" ht="31.5" customHeight="1">
      <c r="P544" s="9"/>
      <c r="Q544" s="9"/>
    </row>
    <row r="545" spans="16:17" ht="31.5" customHeight="1">
      <c r="P545" s="9"/>
      <c r="Q545" s="9"/>
    </row>
    <row r="546" spans="16:17" ht="31.5" customHeight="1">
      <c r="P546" s="9"/>
      <c r="Q546" s="9"/>
    </row>
    <row r="547" spans="16:17" ht="31.5" customHeight="1">
      <c r="P547" s="9"/>
      <c r="Q547" s="9"/>
    </row>
    <row r="548" spans="16:17" ht="31.5" customHeight="1">
      <c r="P548" s="9"/>
      <c r="Q548" s="9"/>
    </row>
    <row r="549" spans="16:17" ht="31.5" customHeight="1">
      <c r="P549" s="9"/>
      <c r="Q549" s="9"/>
    </row>
    <row r="550" spans="16:17" ht="31.5" customHeight="1">
      <c r="P550" s="9"/>
      <c r="Q550" s="9"/>
    </row>
    <row r="551" spans="16:17" ht="31.5" customHeight="1">
      <c r="P551" s="9"/>
      <c r="Q551" s="9"/>
    </row>
    <row r="552" spans="16:17" ht="31.5" customHeight="1">
      <c r="P552" s="9"/>
      <c r="Q552" s="9"/>
    </row>
    <row r="553" spans="16:17" ht="31.5" customHeight="1">
      <c r="P553" s="9"/>
      <c r="Q553" s="9"/>
    </row>
    <row r="554" spans="16:17" ht="31.5" customHeight="1">
      <c r="P554" s="9"/>
      <c r="Q554" s="9"/>
    </row>
    <row r="555" spans="16:17" ht="31.5" customHeight="1">
      <c r="P555" s="9"/>
      <c r="Q555" s="9"/>
    </row>
    <row r="556" spans="16:17" ht="31.5" customHeight="1">
      <c r="P556" s="9"/>
      <c r="Q556" s="9"/>
    </row>
    <row r="557" spans="16:17" ht="31.5" customHeight="1">
      <c r="P557" s="9"/>
      <c r="Q557" s="9"/>
    </row>
    <row r="558" spans="16:17" ht="31.5" customHeight="1">
      <c r="P558" s="9"/>
      <c r="Q558" s="9"/>
    </row>
    <row r="559" spans="16:17" ht="31.5" customHeight="1">
      <c r="P559" s="9"/>
      <c r="Q559" s="9"/>
    </row>
    <row r="560" spans="16:17" ht="31.5" customHeight="1">
      <c r="P560" s="9"/>
      <c r="Q560" s="9"/>
    </row>
    <row r="561" spans="16:17" ht="31.5" customHeight="1">
      <c r="P561" s="9"/>
      <c r="Q561" s="9"/>
    </row>
    <row r="562" spans="16:17" ht="31.5" customHeight="1">
      <c r="P562" s="9"/>
      <c r="Q562" s="9"/>
    </row>
    <row r="563" spans="16:17" ht="31.5" customHeight="1">
      <c r="P563" s="9"/>
      <c r="Q563" s="9"/>
    </row>
    <row r="564" spans="16:17" ht="31.5" customHeight="1">
      <c r="P564" s="9"/>
      <c r="Q564" s="9"/>
    </row>
    <row r="565" spans="16:17" ht="31.5" customHeight="1">
      <c r="P565" s="9"/>
      <c r="Q565" s="9"/>
    </row>
    <row r="566" spans="16:17" ht="31.5" customHeight="1">
      <c r="P566" s="9"/>
      <c r="Q566" s="9"/>
    </row>
    <row r="567" spans="16:17" ht="31.5" customHeight="1">
      <c r="P567" s="9"/>
      <c r="Q567" s="9"/>
    </row>
    <row r="568" spans="16:17" ht="31.5" customHeight="1">
      <c r="P568" s="9"/>
      <c r="Q568" s="9"/>
    </row>
    <row r="569" spans="16:17" ht="31.5" customHeight="1">
      <c r="P569" s="9"/>
      <c r="Q569" s="9"/>
    </row>
    <row r="570" spans="16:17" ht="31.5" customHeight="1">
      <c r="P570" s="9"/>
      <c r="Q570" s="9"/>
    </row>
    <row r="571" spans="16:17" ht="31.5" customHeight="1">
      <c r="P571" s="9"/>
      <c r="Q571" s="9"/>
    </row>
    <row r="572" spans="16:17" ht="31.5" customHeight="1">
      <c r="P572" s="9"/>
      <c r="Q572" s="9"/>
    </row>
    <row r="573" spans="16:17" ht="31.5" customHeight="1">
      <c r="P573" s="9"/>
      <c r="Q573" s="9"/>
    </row>
    <row r="574" spans="16:17" ht="31.5" customHeight="1">
      <c r="P574" s="9"/>
      <c r="Q574" s="9"/>
    </row>
    <row r="575" spans="16:17" ht="31.5" customHeight="1">
      <c r="P575" s="9"/>
      <c r="Q575" s="9"/>
    </row>
    <row r="576" spans="16:17" ht="31.5" customHeight="1">
      <c r="P576" s="9"/>
      <c r="Q576" s="9"/>
    </row>
    <row r="577" spans="16:17" ht="31.5" customHeight="1">
      <c r="P577" s="9"/>
      <c r="Q577" s="9"/>
    </row>
    <row r="578" spans="16:17" ht="31.5" customHeight="1">
      <c r="P578" s="9"/>
      <c r="Q578" s="9"/>
    </row>
    <row r="579" spans="16:17" ht="31.5" customHeight="1">
      <c r="P579" s="9"/>
      <c r="Q579" s="9"/>
    </row>
    <row r="580" spans="16:17" ht="31.5" customHeight="1">
      <c r="P580" s="9"/>
      <c r="Q580" s="9"/>
    </row>
    <row r="581" spans="16:17" ht="31.5" customHeight="1">
      <c r="P581" s="9"/>
      <c r="Q581" s="9"/>
    </row>
    <row r="582" spans="16:17" ht="31.5" customHeight="1">
      <c r="P582" s="9"/>
      <c r="Q582" s="9"/>
    </row>
    <row r="583" spans="16:17" ht="31.5" customHeight="1">
      <c r="P583" s="9"/>
      <c r="Q583" s="9"/>
    </row>
    <row r="584" spans="16:17" ht="31.5" customHeight="1">
      <c r="P584" s="9"/>
      <c r="Q584" s="9"/>
    </row>
    <row r="585" spans="16:17" ht="31.5" customHeight="1">
      <c r="P585" s="9"/>
      <c r="Q585" s="9"/>
    </row>
    <row r="586" spans="16:17" ht="31.5" customHeight="1">
      <c r="P586" s="9"/>
      <c r="Q586" s="9"/>
    </row>
    <row r="587" spans="16:17" ht="31.5" customHeight="1">
      <c r="P587" s="9"/>
      <c r="Q587" s="9"/>
    </row>
    <row r="588" spans="16:17" ht="31.5" customHeight="1">
      <c r="P588" s="9"/>
      <c r="Q588" s="9"/>
    </row>
    <row r="589" spans="16:17" ht="31.5" customHeight="1">
      <c r="P589" s="9"/>
      <c r="Q589" s="9"/>
    </row>
    <row r="590" spans="16:17" ht="31.5" customHeight="1">
      <c r="P590" s="9"/>
      <c r="Q590" s="9"/>
    </row>
    <row r="591" spans="16:17" ht="31.5" customHeight="1">
      <c r="P591" s="9"/>
      <c r="Q591" s="9"/>
    </row>
    <row r="592" spans="16:17" ht="31.5" customHeight="1">
      <c r="P592" s="9"/>
      <c r="Q592" s="9"/>
    </row>
    <row r="593" spans="16:17" ht="31.5" customHeight="1">
      <c r="P593" s="9"/>
      <c r="Q593" s="9"/>
    </row>
    <row r="594" spans="16:17" ht="31.5" customHeight="1">
      <c r="P594" s="9"/>
      <c r="Q594" s="9"/>
    </row>
    <row r="595" spans="16:17" ht="31.5" customHeight="1">
      <c r="P595" s="9"/>
      <c r="Q595" s="9"/>
    </row>
    <row r="596" spans="16:17" ht="31.5" customHeight="1">
      <c r="P596" s="9"/>
      <c r="Q596" s="9"/>
    </row>
    <row r="597" spans="16:17" ht="31.5" customHeight="1">
      <c r="P597" s="9"/>
      <c r="Q597" s="9"/>
    </row>
    <row r="598" spans="16:17" ht="31.5" customHeight="1">
      <c r="P598" s="9"/>
      <c r="Q598" s="9"/>
    </row>
    <row r="599" spans="16:17" ht="31.5" customHeight="1">
      <c r="P599" s="9"/>
      <c r="Q599" s="9"/>
    </row>
    <row r="600" spans="16:17" ht="31.5" customHeight="1">
      <c r="P600" s="9"/>
      <c r="Q600" s="9"/>
    </row>
    <row r="601" spans="16:17" ht="31.5" customHeight="1">
      <c r="P601" s="9"/>
      <c r="Q601" s="9"/>
    </row>
    <row r="602" spans="16:17" ht="31.5" customHeight="1">
      <c r="P602" s="9"/>
      <c r="Q602" s="9"/>
    </row>
    <row r="603" spans="16:17" ht="31.5" customHeight="1">
      <c r="P603" s="9"/>
      <c r="Q603" s="9"/>
    </row>
    <row r="604" spans="16:17" ht="31.5" customHeight="1">
      <c r="P604" s="9"/>
      <c r="Q604" s="9"/>
    </row>
    <row r="605" spans="16:17" ht="31.5" customHeight="1">
      <c r="P605" s="9"/>
      <c r="Q605" s="9"/>
    </row>
    <row r="606" spans="16:17" ht="31.5" customHeight="1">
      <c r="P606" s="9"/>
      <c r="Q606" s="9"/>
    </row>
    <row r="607" spans="16:17" ht="31.5" customHeight="1">
      <c r="P607" s="9"/>
      <c r="Q607" s="9"/>
    </row>
    <row r="608" spans="16:17" ht="31.5" customHeight="1">
      <c r="P608" s="9"/>
      <c r="Q608" s="9"/>
    </row>
    <row r="609" spans="16:17" ht="31.5" customHeight="1">
      <c r="P609" s="9"/>
      <c r="Q609" s="9"/>
    </row>
    <row r="610" spans="16:17" ht="31.5" customHeight="1">
      <c r="P610" s="9"/>
      <c r="Q610" s="9"/>
    </row>
    <row r="611" spans="16:17" ht="31.5" customHeight="1">
      <c r="P611" s="9"/>
      <c r="Q611" s="9"/>
    </row>
    <row r="612" spans="16:17" ht="31.5" customHeight="1">
      <c r="P612" s="9"/>
      <c r="Q612" s="9"/>
    </row>
    <row r="613" spans="16:17" ht="31.5" customHeight="1">
      <c r="P613" s="9"/>
      <c r="Q613" s="9"/>
    </row>
    <row r="614" spans="16:17" ht="31.5" customHeight="1">
      <c r="P614" s="9"/>
      <c r="Q614" s="9"/>
    </row>
    <row r="615" spans="16:17" ht="31.5" customHeight="1">
      <c r="P615" s="9"/>
      <c r="Q615" s="9"/>
    </row>
    <row r="616" spans="16:17" ht="31.5" customHeight="1">
      <c r="P616" s="9"/>
      <c r="Q616" s="9"/>
    </row>
    <row r="617" spans="16:17" ht="31.5" customHeight="1">
      <c r="P617" s="9"/>
      <c r="Q617" s="9"/>
    </row>
    <row r="618" spans="16:17" ht="31.5" customHeight="1">
      <c r="P618" s="9"/>
      <c r="Q618" s="9"/>
    </row>
    <row r="619" spans="16:17" ht="31.5" customHeight="1">
      <c r="P619" s="9"/>
      <c r="Q619" s="9"/>
    </row>
    <row r="620" spans="16:17" ht="31.5" customHeight="1">
      <c r="P620" s="9"/>
      <c r="Q620" s="9"/>
    </row>
    <row r="621" spans="16:17" ht="31.5" customHeight="1">
      <c r="P621" s="9"/>
      <c r="Q621" s="9"/>
    </row>
    <row r="622" spans="16:17" ht="31.5" customHeight="1">
      <c r="P622" s="9"/>
      <c r="Q622" s="9"/>
    </row>
    <row r="623" spans="16:17" ht="31.5" customHeight="1">
      <c r="P623" s="9"/>
      <c r="Q623" s="9"/>
    </row>
    <row r="624" spans="16:17" ht="31.5" customHeight="1">
      <c r="P624" s="9"/>
      <c r="Q624" s="9"/>
    </row>
    <row r="625" spans="16:17" ht="31.5" customHeight="1">
      <c r="P625" s="9"/>
      <c r="Q625" s="9"/>
    </row>
    <row r="626" spans="16:17" ht="31.5" customHeight="1">
      <c r="P626" s="9"/>
      <c r="Q626" s="9"/>
    </row>
    <row r="627" spans="16:17" ht="31.5" customHeight="1">
      <c r="P627" s="9"/>
      <c r="Q627" s="9"/>
    </row>
    <row r="628" spans="16:17" ht="31.5" customHeight="1">
      <c r="P628" s="9"/>
      <c r="Q628" s="9"/>
    </row>
    <row r="629" spans="16:17" ht="31.5" customHeight="1">
      <c r="P629" s="9"/>
      <c r="Q629" s="9"/>
    </row>
    <row r="630" spans="16:17" ht="31.5" customHeight="1">
      <c r="P630" s="9"/>
      <c r="Q630" s="9"/>
    </row>
    <row r="631" spans="16:17" ht="31.5" customHeight="1">
      <c r="P631" s="9"/>
      <c r="Q631" s="9"/>
    </row>
    <row r="632" spans="16:17" ht="31.5" customHeight="1">
      <c r="P632" s="9"/>
      <c r="Q632" s="9"/>
    </row>
    <row r="633" spans="16:17" ht="31.5" customHeight="1">
      <c r="P633" s="9"/>
      <c r="Q633" s="9"/>
    </row>
    <row r="634" spans="16:17" ht="31.5" customHeight="1">
      <c r="P634" s="9"/>
      <c r="Q634" s="9"/>
    </row>
    <row r="635" spans="16:17" ht="31.5" customHeight="1">
      <c r="P635" s="9"/>
      <c r="Q635" s="9"/>
    </row>
    <row r="636" spans="16:17" ht="31.5" customHeight="1">
      <c r="P636" s="9"/>
      <c r="Q636" s="9"/>
    </row>
    <row r="637" spans="16:17" ht="31.5" customHeight="1">
      <c r="P637" s="9"/>
      <c r="Q637" s="9"/>
    </row>
    <row r="638" spans="16:17" ht="31.5" customHeight="1">
      <c r="P638" s="9"/>
      <c r="Q638" s="9"/>
    </row>
    <row r="639" spans="16:17" ht="31.5" customHeight="1">
      <c r="P639" s="9"/>
      <c r="Q639" s="9"/>
    </row>
    <row r="640" spans="16:17" ht="31.5" customHeight="1">
      <c r="P640" s="9"/>
      <c r="Q640" s="9"/>
    </row>
    <row r="641" spans="16:17" ht="31.5" customHeight="1">
      <c r="P641" s="9"/>
      <c r="Q641" s="9"/>
    </row>
    <row r="642" spans="16:17" ht="31.5" customHeight="1">
      <c r="P642" s="9"/>
      <c r="Q642" s="9"/>
    </row>
    <row r="643" spans="16:17" ht="31.5" customHeight="1">
      <c r="P643" s="9"/>
      <c r="Q643" s="9"/>
    </row>
    <row r="644" spans="16:17" ht="31.5" customHeight="1">
      <c r="P644" s="9"/>
      <c r="Q644" s="9"/>
    </row>
    <row r="645" spans="16:17" ht="31.5" customHeight="1">
      <c r="P645" s="9"/>
      <c r="Q645" s="9"/>
    </row>
    <row r="646" spans="16:17" ht="31.5" customHeight="1">
      <c r="P646" s="9"/>
      <c r="Q646" s="9"/>
    </row>
    <row r="647" spans="16:17" ht="31.5" customHeight="1">
      <c r="P647" s="9"/>
      <c r="Q647" s="9"/>
    </row>
    <row r="648" spans="16:17" ht="31.5" customHeight="1">
      <c r="P648" s="9"/>
      <c r="Q648" s="9"/>
    </row>
    <row r="649" spans="16:17" ht="31.5" customHeight="1">
      <c r="P649" s="9"/>
      <c r="Q649" s="9"/>
    </row>
    <row r="650" spans="16:17" ht="31.5" customHeight="1">
      <c r="P650" s="9"/>
      <c r="Q650" s="9"/>
    </row>
    <row r="651" spans="16:17" ht="31.5" customHeight="1">
      <c r="P651" s="9"/>
      <c r="Q651" s="9"/>
    </row>
    <row r="652" spans="16:17" ht="31.5" customHeight="1">
      <c r="P652" s="9"/>
      <c r="Q652" s="9"/>
    </row>
    <row r="653" spans="16:17" ht="31.5" customHeight="1">
      <c r="P653" s="9"/>
      <c r="Q653" s="9"/>
    </row>
    <row r="654" spans="16:17" ht="31.5" customHeight="1">
      <c r="P654" s="9"/>
      <c r="Q654" s="9"/>
    </row>
    <row r="655" spans="16:17" ht="31.5" customHeight="1">
      <c r="P655" s="9"/>
      <c r="Q655" s="9"/>
    </row>
    <row r="656" spans="16:17" ht="31.5" customHeight="1">
      <c r="P656" s="9"/>
      <c r="Q656" s="9"/>
    </row>
    <row r="657" spans="16:17" ht="31.5" customHeight="1">
      <c r="P657" s="9"/>
      <c r="Q657" s="9"/>
    </row>
    <row r="658" spans="16:17" ht="31.5" customHeight="1">
      <c r="P658" s="9"/>
      <c r="Q658" s="9"/>
    </row>
    <row r="659" spans="16:17" ht="31.5" customHeight="1">
      <c r="P659" s="9"/>
      <c r="Q659" s="9"/>
    </row>
    <row r="660" spans="16:17" ht="31.5" customHeight="1">
      <c r="P660" s="9"/>
      <c r="Q660" s="9"/>
    </row>
    <row r="661" spans="16:17" ht="31.5" customHeight="1">
      <c r="P661" s="9"/>
      <c r="Q661" s="9"/>
    </row>
    <row r="662" spans="16:17" ht="31.5" customHeight="1">
      <c r="P662" s="9"/>
      <c r="Q662" s="9"/>
    </row>
    <row r="663" spans="16:17" ht="31.5" customHeight="1">
      <c r="P663" s="9"/>
      <c r="Q663" s="9"/>
    </row>
    <row r="664" spans="16:17" ht="31.5" customHeight="1">
      <c r="P664" s="9"/>
      <c r="Q664" s="9"/>
    </row>
    <row r="665" spans="16:17" ht="31.5" customHeight="1">
      <c r="P665" s="9"/>
      <c r="Q665" s="9"/>
    </row>
    <row r="666" spans="16:17" ht="31.5" customHeight="1">
      <c r="P666" s="9"/>
      <c r="Q666" s="9"/>
    </row>
    <row r="667" spans="16:17" ht="31.5" customHeight="1">
      <c r="P667" s="9"/>
      <c r="Q667" s="9"/>
    </row>
    <row r="668" spans="16:17" ht="31.5" customHeight="1">
      <c r="P668" s="9"/>
      <c r="Q668" s="9"/>
    </row>
    <row r="669" spans="16:17" ht="31.5" customHeight="1">
      <c r="P669" s="9"/>
      <c r="Q669" s="9"/>
    </row>
    <row r="670" spans="16:17" ht="31.5" customHeight="1">
      <c r="P670" s="9"/>
      <c r="Q670" s="9"/>
    </row>
    <row r="671" spans="16:17" ht="31.5" customHeight="1">
      <c r="P671" s="9"/>
      <c r="Q671" s="9"/>
    </row>
    <row r="672" spans="16:17" ht="31.5" customHeight="1">
      <c r="P672" s="9"/>
      <c r="Q672" s="9"/>
    </row>
    <row r="673" spans="16:17" ht="31.5" customHeight="1">
      <c r="P673" s="9"/>
      <c r="Q673" s="9"/>
    </row>
    <row r="674" spans="16:17" ht="31.5" customHeight="1">
      <c r="P674" s="9"/>
      <c r="Q674" s="9"/>
    </row>
    <row r="675" spans="16:17" ht="31.5" customHeight="1">
      <c r="P675" s="9"/>
      <c r="Q675" s="9"/>
    </row>
    <row r="676" spans="16:17" ht="31.5" customHeight="1">
      <c r="P676" s="9"/>
      <c r="Q676" s="9"/>
    </row>
    <row r="677" spans="16:17" ht="31.5" customHeight="1">
      <c r="P677" s="9"/>
      <c r="Q677" s="9"/>
    </row>
    <row r="678" spans="16:17" ht="31.5" customHeight="1">
      <c r="P678" s="9"/>
      <c r="Q678" s="9"/>
    </row>
    <row r="679" spans="16:17" ht="31.5" customHeight="1">
      <c r="P679" s="9"/>
      <c r="Q679" s="9"/>
    </row>
    <row r="680" spans="16:17" ht="31.5" customHeight="1">
      <c r="P680" s="9"/>
      <c r="Q680" s="9"/>
    </row>
    <row r="681" spans="16:17" ht="31.5" customHeight="1">
      <c r="P681" s="9"/>
      <c r="Q681" s="9"/>
    </row>
    <row r="682" spans="16:17" ht="31.5" customHeight="1">
      <c r="P682" s="9"/>
      <c r="Q682" s="9"/>
    </row>
    <row r="683" spans="16:17" ht="31.5" customHeight="1">
      <c r="P683" s="9"/>
      <c r="Q683" s="9"/>
    </row>
    <row r="684" spans="16:17" ht="31.5" customHeight="1">
      <c r="P684" s="9"/>
      <c r="Q684" s="9"/>
    </row>
    <row r="685" spans="16:17" ht="31.5" customHeight="1">
      <c r="P685" s="9"/>
      <c r="Q685" s="9"/>
    </row>
    <row r="686" spans="16:17" ht="31.5" customHeight="1">
      <c r="P686" s="9"/>
      <c r="Q686" s="9"/>
    </row>
    <row r="687" spans="16:17" ht="31.5" customHeight="1">
      <c r="P687" s="9"/>
      <c r="Q687" s="9"/>
    </row>
    <row r="688" spans="16:17" ht="31.5" customHeight="1">
      <c r="P688" s="9"/>
      <c r="Q688" s="9"/>
    </row>
    <row r="689" spans="16:17" ht="31.5" customHeight="1">
      <c r="P689" s="9"/>
      <c r="Q689" s="9"/>
    </row>
    <row r="690" spans="16:17" ht="31.5" customHeight="1">
      <c r="P690" s="9"/>
      <c r="Q690" s="9"/>
    </row>
    <row r="691" spans="16:17" ht="31.5" customHeight="1">
      <c r="P691" s="9"/>
      <c r="Q691" s="9"/>
    </row>
    <row r="692" spans="16:17" ht="31.5" customHeight="1">
      <c r="P692" s="9"/>
      <c r="Q692" s="9"/>
    </row>
    <row r="693" spans="16:17" ht="31.5" customHeight="1">
      <c r="P693" s="9"/>
      <c r="Q693" s="9"/>
    </row>
    <row r="694" spans="16:17" ht="31.5" customHeight="1">
      <c r="P694" s="9"/>
      <c r="Q694" s="9"/>
    </row>
    <row r="695" spans="16:17" ht="31.5" customHeight="1">
      <c r="P695" s="9"/>
      <c r="Q695" s="9"/>
    </row>
    <row r="696" spans="16:17" ht="31.5" customHeight="1">
      <c r="P696" s="9"/>
      <c r="Q696" s="9"/>
    </row>
    <row r="697" spans="16:17" ht="31.5" customHeight="1">
      <c r="P697" s="9"/>
      <c r="Q697" s="9"/>
    </row>
    <row r="698" spans="16:17" ht="31.5" customHeight="1">
      <c r="P698" s="9"/>
      <c r="Q698" s="9"/>
    </row>
    <row r="699" spans="16:17" ht="31.5" customHeight="1">
      <c r="P699" s="9"/>
      <c r="Q699" s="9"/>
    </row>
    <row r="700" spans="16:17" ht="31.5" customHeight="1">
      <c r="P700" s="9"/>
      <c r="Q700" s="9"/>
    </row>
    <row r="701" spans="16:17" ht="31.5" customHeight="1">
      <c r="P701" s="9"/>
      <c r="Q701" s="9"/>
    </row>
    <row r="702" spans="16:17" ht="31.5" customHeight="1">
      <c r="P702" s="9"/>
      <c r="Q702" s="9"/>
    </row>
    <row r="703" spans="16:17" ht="31.5" customHeight="1">
      <c r="P703" s="9"/>
      <c r="Q703" s="9"/>
    </row>
    <row r="704" spans="16:17" ht="31.5" customHeight="1">
      <c r="P704" s="9"/>
      <c r="Q704" s="9"/>
    </row>
    <row r="705" spans="16:17" ht="31.5" customHeight="1">
      <c r="P705" s="9"/>
      <c r="Q705" s="9"/>
    </row>
    <row r="706" spans="16:17" ht="31.5" customHeight="1">
      <c r="P706" s="9"/>
      <c r="Q706" s="9"/>
    </row>
    <row r="707" spans="16:17" ht="31.5" customHeight="1">
      <c r="P707" s="9"/>
      <c r="Q707" s="9"/>
    </row>
    <row r="708" spans="16:17" ht="31.5" customHeight="1">
      <c r="P708" s="9"/>
      <c r="Q708" s="9"/>
    </row>
    <row r="709" spans="16:17" ht="31.5" customHeight="1">
      <c r="P709" s="9"/>
      <c r="Q709" s="9"/>
    </row>
    <row r="710" spans="16:17" ht="31.5" customHeight="1">
      <c r="P710" s="9"/>
      <c r="Q710" s="9"/>
    </row>
    <row r="711" spans="16:17" ht="31.5" customHeight="1">
      <c r="P711" s="9"/>
      <c r="Q711" s="9"/>
    </row>
    <row r="712" spans="16:17" ht="31.5" customHeight="1">
      <c r="P712" s="9"/>
      <c r="Q712" s="9"/>
    </row>
    <row r="713" spans="16:17" ht="31.5" customHeight="1">
      <c r="P713" s="9"/>
      <c r="Q713" s="9"/>
    </row>
    <row r="714" spans="16:17" ht="31.5" customHeight="1">
      <c r="P714" s="9"/>
      <c r="Q714" s="9"/>
    </row>
    <row r="715" spans="16:17" ht="31.5" customHeight="1">
      <c r="P715" s="9"/>
      <c r="Q715" s="9"/>
    </row>
    <row r="716" spans="16:17" ht="31.5" customHeight="1">
      <c r="P716" s="9"/>
      <c r="Q716" s="9"/>
    </row>
    <row r="717" spans="16:17" ht="31.5" customHeight="1">
      <c r="P717" s="9"/>
      <c r="Q717" s="9"/>
    </row>
    <row r="718" spans="16:17" ht="31.5" customHeight="1">
      <c r="P718" s="9"/>
      <c r="Q718" s="9"/>
    </row>
    <row r="719" spans="16:17" ht="31.5" customHeight="1">
      <c r="P719" s="9"/>
      <c r="Q719" s="9"/>
    </row>
    <row r="720" spans="16:17" ht="31.5" customHeight="1">
      <c r="P720" s="9"/>
      <c r="Q720" s="9"/>
    </row>
    <row r="721" spans="16:17" ht="31.5" customHeight="1">
      <c r="P721" s="9"/>
      <c r="Q721" s="9"/>
    </row>
    <row r="722" spans="16:17" ht="31.5" customHeight="1">
      <c r="P722" s="9"/>
      <c r="Q722" s="9"/>
    </row>
    <row r="723" spans="16:17" ht="31.5" customHeight="1">
      <c r="P723" s="9"/>
      <c r="Q723" s="9"/>
    </row>
    <row r="724" spans="16:17" ht="31.5" customHeight="1">
      <c r="P724" s="9"/>
      <c r="Q724" s="9"/>
    </row>
    <row r="725" spans="16:17" ht="31.5" customHeight="1">
      <c r="P725" s="9"/>
      <c r="Q725" s="9"/>
    </row>
    <row r="726" spans="16:17" ht="31.5" customHeight="1">
      <c r="P726" s="9"/>
      <c r="Q726" s="9"/>
    </row>
    <row r="727" spans="16:17" ht="31.5" customHeight="1">
      <c r="P727" s="9"/>
      <c r="Q727" s="9"/>
    </row>
    <row r="728" spans="16:17" ht="31.5" customHeight="1">
      <c r="P728" s="9"/>
      <c r="Q728" s="9"/>
    </row>
    <row r="729" spans="16:17" ht="31.5" customHeight="1">
      <c r="P729" s="9"/>
      <c r="Q729" s="9"/>
    </row>
    <row r="730" spans="16:17" ht="31.5" customHeight="1">
      <c r="P730" s="9"/>
      <c r="Q730" s="9"/>
    </row>
    <row r="731" spans="16:17" ht="31.5" customHeight="1">
      <c r="P731" s="9"/>
      <c r="Q731" s="9"/>
    </row>
    <row r="732" spans="16:17" ht="31.5" customHeight="1">
      <c r="P732" s="9"/>
      <c r="Q732" s="9"/>
    </row>
    <row r="733" spans="16:17" ht="31.5" customHeight="1">
      <c r="P733" s="9"/>
      <c r="Q733" s="9"/>
    </row>
    <row r="734" spans="16:17" ht="31.5" customHeight="1">
      <c r="P734" s="9"/>
      <c r="Q734" s="9"/>
    </row>
    <row r="735" spans="16:17" ht="31.5" customHeight="1">
      <c r="P735" s="9"/>
      <c r="Q735" s="9"/>
    </row>
    <row r="736" spans="16:17" ht="31.5" customHeight="1">
      <c r="P736" s="9"/>
      <c r="Q736" s="9"/>
    </row>
    <row r="737" spans="16:17" ht="31.5" customHeight="1">
      <c r="P737" s="9"/>
      <c r="Q737" s="9"/>
    </row>
    <row r="738" spans="16:17" ht="31.5" customHeight="1">
      <c r="P738" s="9"/>
      <c r="Q738" s="9"/>
    </row>
    <row r="739" spans="16:17" ht="31.5" customHeight="1">
      <c r="P739" s="9"/>
      <c r="Q739" s="9"/>
    </row>
    <row r="740" spans="16:17" ht="31.5" customHeight="1">
      <c r="P740" s="9"/>
      <c r="Q740" s="9"/>
    </row>
    <row r="741" spans="16:17" ht="31.5" customHeight="1">
      <c r="P741" s="9"/>
      <c r="Q741" s="9"/>
    </row>
    <row r="742" spans="16:17" ht="31.5" customHeight="1">
      <c r="P742" s="9"/>
      <c r="Q742" s="9"/>
    </row>
    <row r="743" spans="16:17" ht="31.5" customHeight="1">
      <c r="P743" s="9"/>
      <c r="Q743" s="9"/>
    </row>
    <row r="744" spans="16:17" ht="31.5" customHeight="1">
      <c r="P744" s="9"/>
      <c r="Q744" s="9"/>
    </row>
    <row r="745" spans="16:17" ht="31.5" customHeight="1">
      <c r="P745" s="9"/>
      <c r="Q745" s="9"/>
    </row>
    <row r="746" spans="16:17" ht="31.5" customHeight="1">
      <c r="P746" s="9"/>
      <c r="Q746" s="9"/>
    </row>
    <row r="747" spans="16:17" ht="31.5" customHeight="1">
      <c r="P747" s="9"/>
      <c r="Q747" s="9"/>
    </row>
    <row r="748" spans="16:17" ht="31.5" customHeight="1">
      <c r="P748" s="9"/>
      <c r="Q748" s="9"/>
    </row>
    <row r="749" spans="16:17" ht="31.5" customHeight="1">
      <c r="P749" s="9"/>
      <c r="Q749" s="9"/>
    </row>
    <row r="750" spans="16:17" ht="31.5" customHeight="1">
      <c r="P750" s="9"/>
      <c r="Q750" s="9"/>
    </row>
    <row r="751" spans="16:17" ht="31.5" customHeight="1">
      <c r="P751" s="9"/>
      <c r="Q751" s="9"/>
    </row>
    <row r="752" spans="16:17" ht="31.5" customHeight="1">
      <c r="P752" s="9"/>
      <c r="Q752" s="9"/>
    </row>
    <row r="753" spans="16:17" ht="31.5" customHeight="1">
      <c r="P753" s="9"/>
      <c r="Q753" s="9"/>
    </row>
    <row r="754" spans="16:17" ht="31.5" customHeight="1">
      <c r="P754" s="9"/>
      <c r="Q754" s="9"/>
    </row>
    <row r="755" spans="16:17" ht="31.5" customHeight="1">
      <c r="P755" s="9"/>
      <c r="Q755" s="9"/>
    </row>
    <row r="756" spans="16:17" ht="31.5" customHeight="1">
      <c r="P756" s="9"/>
      <c r="Q756" s="9"/>
    </row>
    <row r="757" spans="16:17" ht="31.5" customHeight="1">
      <c r="P757" s="9"/>
      <c r="Q757" s="9"/>
    </row>
    <row r="758" spans="16:17" ht="31.5" customHeight="1">
      <c r="P758" s="9"/>
      <c r="Q758" s="9"/>
    </row>
    <row r="759" spans="16:17" ht="31.5" customHeight="1">
      <c r="P759" s="9"/>
      <c r="Q759" s="9"/>
    </row>
    <row r="760" spans="16:17" ht="31.5" customHeight="1">
      <c r="P760" s="9"/>
      <c r="Q760" s="9"/>
    </row>
    <row r="761" spans="16:17" ht="31.5" customHeight="1">
      <c r="P761" s="9"/>
      <c r="Q761" s="9"/>
    </row>
    <row r="762" spans="16:17" ht="31.5" customHeight="1">
      <c r="P762" s="9"/>
      <c r="Q762" s="9"/>
    </row>
    <row r="763" spans="16:17" ht="31.5" customHeight="1">
      <c r="P763" s="9"/>
      <c r="Q763" s="9"/>
    </row>
    <row r="764" spans="16:17" ht="31.5" customHeight="1">
      <c r="P764" s="9"/>
      <c r="Q764" s="9"/>
    </row>
    <row r="765" spans="16:17" ht="31.5" customHeight="1">
      <c r="P765" s="9"/>
      <c r="Q765" s="9"/>
    </row>
    <row r="766" spans="16:17" ht="31.5" customHeight="1">
      <c r="P766" s="9"/>
      <c r="Q766" s="9"/>
    </row>
    <row r="767" spans="16:17" ht="31.5" customHeight="1">
      <c r="P767" s="9"/>
      <c r="Q767" s="9"/>
    </row>
    <row r="768" spans="16:17" ht="31.5" customHeight="1">
      <c r="P768" s="9"/>
      <c r="Q768" s="9"/>
    </row>
    <row r="769" spans="16:17" ht="31.5" customHeight="1">
      <c r="P769" s="9"/>
      <c r="Q769" s="9"/>
    </row>
    <row r="770" spans="16:17" ht="31.5" customHeight="1">
      <c r="P770" s="9"/>
      <c r="Q770" s="9"/>
    </row>
    <row r="771" spans="16:17" ht="31.5" customHeight="1">
      <c r="P771" s="9"/>
      <c r="Q771" s="9"/>
    </row>
    <row r="772" spans="16:17" ht="31.5" customHeight="1">
      <c r="P772" s="9"/>
      <c r="Q772" s="9"/>
    </row>
    <row r="773" spans="16:17" ht="31.5" customHeight="1">
      <c r="P773" s="9"/>
      <c r="Q773" s="9"/>
    </row>
    <row r="774" spans="16:17" ht="31.5" customHeight="1">
      <c r="P774" s="9"/>
      <c r="Q774" s="9"/>
    </row>
    <row r="775" spans="16:17" ht="31.5" customHeight="1">
      <c r="P775" s="9"/>
      <c r="Q775" s="9"/>
    </row>
    <row r="776" spans="16:17" ht="31.5" customHeight="1">
      <c r="P776" s="9"/>
      <c r="Q776" s="9"/>
    </row>
    <row r="777" spans="16:17" ht="31.5" customHeight="1">
      <c r="P777" s="9"/>
      <c r="Q777" s="9"/>
    </row>
    <row r="778" spans="16:17" ht="31.5" customHeight="1">
      <c r="P778" s="9"/>
      <c r="Q778" s="9"/>
    </row>
    <row r="779" spans="16:17" ht="31.5" customHeight="1">
      <c r="P779" s="9"/>
      <c r="Q779" s="9"/>
    </row>
    <row r="780" spans="16:17" ht="31.5" customHeight="1">
      <c r="P780" s="9"/>
      <c r="Q780" s="9"/>
    </row>
    <row r="781" spans="16:17" ht="31.5" customHeight="1">
      <c r="P781" s="9"/>
      <c r="Q781" s="9"/>
    </row>
    <row r="782" spans="16:17" ht="31.5" customHeight="1">
      <c r="P782" s="9"/>
      <c r="Q782" s="9"/>
    </row>
    <row r="783" spans="16:17" ht="31.5" customHeight="1">
      <c r="P783" s="9"/>
      <c r="Q783" s="9"/>
    </row>
    <row r="784" spans="16:17" ht="31.5" customHeight="1">
      <c r="P784" s="9"/>
      <c r="Q784" s="9"/>
    </row>
    <row r="785" spans="16:17" ht="31.5" customHeight="1">
      <c r="P785" s="9"/>
      <c r="Q785" s="9"/>
    </row>
    <row r="786" spans="16:17" ht="31.5" customHeight="1">
      <c r="P786" s="9"/>
      <c r="Q786" s="9"/>
    </row>
    <row r="787" spans="16:17" ht="31.5" customHeight="1">
      <c r="P787" s="9"/>
      <c r="Q787" s="9"/>
    </row>
    <row r="788" spans="16:17" ht="31.5" customHeight="1">
      <c r="P788" s="9"/>
      <c r="Q788" s="9"/>
    </row>
    <row r="789" spans="16:17" ht="31.5" customHeight="1">
      <c r="P789" s="9"/>
      <c r="Q789" s="9"/>
    </row>
    <row r="790" spans="16:17" ht="31.5" customHeight="1">
      <c r="P790" s="9"/>
      <c r="Q790" s="9"/>
    </row>
    <row r="791" spans="16:17" ht="31.5" customHeight="1">
      <c r="P791" s="9"/>
      <c r="Q791" s="9"/>
    </row>
    <row r="792" spans="16:17" ht="31.5" customHeight="1">
      <c r="P792" s="9"/>
      <c r="Q792" s="9"/>
    </row>
    <row r="793" spans="16:17" ht="31.5" customHeight="1">
      <c r="P793" s="9"/>
      <c r="Q793" s="9"/>
    </row>
    <row r="794" spans="16:17" ht="31.5" customHeight="1">
      <c r="P794" s="9"/>
      <c r="Q794" s="9"/>
    </row>
    <row r="795" spans="16:17" ht="31.5" customHeight="1">
      <c r="P795" s="9"/>
      <c r="Q795" s="9"/>
    </row>
    <row r="796" spans="16:17" ht="31.5" customHeight="1">
      <c r="P796" s="9"/>
      <c r="Q796" s="9"/>
    </row>
    <row r="797" spans="16:17" ht="31.5" customHeight="1">
      <c r="P797" s="9"/>
      <c r="Q797" s="9"/>
    </row>
    <row r="798" spans="16:17" ht="31.5" customHeight="1">
      <c r="P798" s="9"/>
      <c r="Q798" s="9"/>
    </row>
    <row r="799" spans="16:17" ht="31.5" customHeight="1">
      <c r="P799" s="9"/>
      <c r="Q799" s="9"/>
    </row>
    <row r="800" spans="16:17" ht="31.5" customHeight="1">
      <c r="P800" s="9"/>
      <c r="Q800" s="9"/>
    </row>
    <row r="801" spans="16:17" ht="31.5" customHeight="1">
      <c r="P801" s="9"/>
      <c r="Q801" s="9"/>
    </row>
    <row r="802" spans="16:17" ht="31.5" customHeight="1">
      <c r="P802" s="9"/>
      <c r="Q802" s="9"/>
    </row>
    <row r="803" spans="16:17" ht="31.5" customHeight="1">
      <c r="P803" s="9"/>
      <c r="Q803" s="9"/>
    </row>
    <row r="804" spans="16:17" ht="31.5" customHeight="1">
      <c r="P804" s="9"/>
      <c r="Q804" s="9"/>
    </row>
    <row r="805" spans="16:17" ht="31.5" customHeight="1">
      <c r="P805" s="9"/>
      <c r="Q805" s="9"/>
    </row>
    <row r="806" spans="16:17" ht="31.5" customHeight="1">
      <c r="P806" s="9"/>
      <c r="Q806" s="9"/>
    </row>
    <row r="807" spans="16:17" ht="31.5" customHeight="1">
      <c r="P807" s="9"/>
      <c r="Q807" s="9"/>
    </row>
    <row r="808" spans="16:17" ht="31.5" customHeight="1">
      <c r="P808" s="9"/>
      <c r="Q808" s="9"/>
    </row>
    <row r="809" spans="16:17" ht="31.5" customHeight="1">
      <c r="P809" s="9"/>
      <c r="Q809" s="9"/>
    </row>
    <row r="810" spans="16:17" ht="31.5" customHeight="1">
      <c r="P810" s="9"/>
      <c r="Q810" s="9"/>
    </row>
    <row r="811" spans="16:17" ht="31.5" customHeight="1">
      <c r="P811" s="9"/>
      <c r="Q811" s="9"/>
    </row>
    <row r="812" spans="16:17" ht="31.5" customHeight="1">
      <c r="P812" s="9"/>
      <c r="Q812" s="9"/>
    </row>
    <row r="813" spans="16:17" ht="31.5" customHeight="1">
      <c r="P813" s="9"/>
      <c r="Q813" s="9"/>
    </row>
    <row r="814" spans="16:17" ht="31.5" customHeight="1">
      <c r="P814" s="9"/>
      <c r="Q814" s="9"/>
    </row>
    <row r="815" spans="16:17" ht="31.5" customHeight="1">
      <c r="P815" s="9"/>
      <c r="Q815" s="9"/>
    </row>
    <row r="816" spans="16:17" ht="31.5" customHeight="1">
      <c r="P816" s="9"/>
      <c r="Q816" s="9"/>
    </row>
    <row r="817" spans="16:17" ht="31.5" customHeight="1">
      <c r="P817" s="9"/>
      <c r="Q817" s="9"/>
    </row>
    <row r="818" spans="16:17" ht="31.5" customHeight="1">
      <c r="P818" s="9"/>
      <c r="Q818" s="9"/>
    </row>
    <row r="819" spans="16:17" ht="31.5" customHeight="1">
      <c r="P819" s="9"/>
      <c r="Q819" s="9"/>
    </row>
    <row r="820" spans="16:17" ht="31.5" customHeight="1">
      <c r="P820" s="9"/>
      <c r="Q820" s="9"/>
    </row>
    <row r="821" spans="16:17" ht="31.5" customHeight="1">
      <c r="P821" s="9"/>
      <c r="Q821" s="9"/>
    </row>
    <row r="822" spans="16:17" ht="31.5" customHeight="1">
      <c r="P822" s="9"/>
      <c r="Q822" s="9"/>
    </row>
    <row r="823" spans="16:17" ht="31.5" customHeight="1">
      <c r="P823" s="9"/>
      <c r="Q823" s="9"/>
    </row>
    <row r="824" spans="16:17" ht="31.5" customHeight="1">
      <c r="P824" s="9"/>
      <c r="Q824" s="9"/>
    </row>
    <row r="825" spans="16:17" ht="31.5" customHeight="1">
      <c r="P825" s="9"/>
      <c r="Q825" s="9"/>
    </row>
    <row r="826" spans="16:17" ht="31.5" customHeight="1">
      <c r="P826" s="9"/>
      <c r="Q826" s="9"/>
    </row>
    <row r="827" spans="16:17" ht="31.5" customHeight="1">
      <c r="P827" s="9"/>
      <c r="Q827" s="9"/>
    </row>
    <row r="828" spans="16:17" ht="31.5" customHeight="1">
      <c r="P828" s="9"/>
      <c r="Q828" s="9"/>
    </row>
    <row r="829" spans="16:17" ht="31.5" customHeight="1">
      <c r="P829" s="9"/>
      <c r="Q829" s="9"/>
    </row>
    <row r="830" spans="16:17" ht="31.5" customHeight="1">
      <c r="P830" s="9"/>
      <c r="Q830" s="9"/>
    </row>
    <row r="831" spans="16:17" ht="31.5" customHeight="1">
      <c r="P831" s="9"/>
      <c r="Q831" s="9"/>
    </row>
    <row r="832" spans="16:17" ht="31.5" customHeight="1">
      <c r="P832" s="9"/>
      <c r="Q832" s="9"/>
    </row>
    <row r="833" spans="16:17" ht="31.5" customHeight="1">
      <c r="P833" s="9"/>
      <c r="Q833" s="9"/>
    </row>
    <row r="834" spans="16:17" ht="31.5" customHeight="1">
      <c r="P834" s="9"/>
      <c r="Q834" s="9"/>
    </row>
    <row r="835" spans="16:17" ht="31.5" customHeight="1">
      <c r="P835" s="9"/>
      <c r="Q835" s="9"/>
    </row>
    <row r="836" spans="16:17" ht="31.5" customHeight="1">
      <c r="P836" s="9"/>
      <c r="Q836" s="9"/>
    </row>
    <row r="837" spans="16:17" ht="31.5" customHeight="1">
      <c r="P837" s="9"/>
      <c r="Q837" s="9"/>
    </row>
    <row r="838" spans="16:17" ht="31.5" customHeight="1">
      <c r="P838" s="9"/>
      <c r="Q838" s="9"/>
    </row>
    <row r="839" spans="16:17" ht="31.5" customHeight="1">
      <c r="P839" s="9"/>
      <c r="Q839" s="9"/>
    </row>
    <row r="840" spans="16:17" ht="31.5" customHeight="1">
      <c r="P840" s="9"/>
      <c r="Q840" s="9"/>
    </row>
    <row r="841" spans="16:17" ht="31.5" customHeight="1">
      <c r="P841" s="9"/>
      <c r="Q841" s="9"/>
    </row>
    <row r="842" spans="16:17" ht="31.5" customHeight="1">
      <c r="P842" s="9"/>
      <c r="Q842" s="9"/>
    </row>
    <row r="843" spans="16:17" ht="31.5" customHeight="1">
      <c r="P843" s="9"/>
      <c r="Q843" s="9"/>
    </row>
    <row r="844" spans="16:17" ht="31.5" customHeight="1">
      <c r="P844" s="9"/>
      <c r="Q844" s="9"/>
    </row>
    <row r="845" spans="16:17" ht="31.5" customHeight="1">
      <c r="P845" s="9"/>
      <c r="Q845" s="9"/>
    </row>
    <row r="846" spans="16:17" ht="31.5" customHeight="1">
      <c r="P846" s="9"/>
      <c r="Q846" s="9"/>
    </row>
    <row r="847" spans="16:17" ht="31.5" customHeight="1">
      <c r="P847" s="9"/>
      <c r="Q847" s="9"/>
    </row>
    <row r="848" spans="16:17" ht="31.5" customHeight="1">
      <c r="P848" s="9"/>
      <c r="Q848" s="9"/>
    </row>
    <row r="849" spans="16:17" ht="31.5" customHeight="1">
      <c r="P849" s="9"/>
      <c r="Q849" s="9"/>
    </row>
    <row r="850" spans="16:17" ht="31.5" customHeight="1">
      <c r="P850" s="9"/>
      <c r="Q850" s="9"/>
    </row>
    <row r="851" spans="16:17" ht="31.5" customHeight="1">
      <c r="P851" s="9"/>
      <c r="Q851" s="9"/>
    </row>
    <row r="852" spans="16:17" ht="31.5" customHeight="1">
      <c r="P852" s="9"/>
      <c r="Q852" s="9"/>
    </row>
    <row r="853" spans="16:17" ht="31.5" customHeight="1">
      <c r="P853" s="9"/>
      <c r="Q853" s="9"/>
    </row>
    <row r="854" spans="16:17" ht="31.5" customHeight="1">
      <c r="P854" s="9"/>
      <c r="Q854" s="9"/>
    </row>
    <row r="855" spans="16:17" ht="31.5" customHeight="1">
      <c r="P855" s="9"/>
      <c r="Q855" s="9"/>
    </row>
    <row r="856" spans="16:17" ht="31.5" customHeight="1">
      <c r="P856" s="9"/>
      <c r="Q856" s="9"/>
    </row>
    <row r="857" spans="16:17" ht="31.5" customHeight="1">
      <c r="P857" s="9"/>
      <c r="Q857" s="9"/>
    </row>
    <row r="858" spans="16:17" ht="31.5" customHeight="1">
      <c r="P858" s="9"/>
      <c r="Q858" s="9"/>
    </row>
    <row r="859" spans="16:17" ht="31.5" customHeight="1">
      <c r="P859" s="9"/>
      <c r="Q859" s="9"/>
    </row>
    <row r="860" spans="16:17" ht="31.5" customHeight="1">
      <c r="P860" s="9"/>
      <c r="Q860" s="9"/>
    </row>
    <row r="861" spans="16:17" ht="31.5" customHeight="1">
      <c r="P861" s="9"/>
      <c r="Q861" s="9"/>
    </row>
    <row r="862" spans="16:17" ht="31.5" customHeight="1">
      <c r="P862" s="9"/>
      <c r="Q862" s="9"/>
    </row>
    <row r="863" spans="16:17" ht="31.5" customHeight="1">
      <c r="P863" s="9"/>
      <c r="Q863" s="9"/>
    </row>
    <row r="864" spans="16:17" ht="31.5" customHeight="1">
      <c r="P864" s="9"/>
      <c r="Q864" s="9"/>
    </row>
    <row r="865" spans="16:17" ht="31.5" customHeight="1">
      <c r="P865" s="9"/>
      <c r="Q865" s="9"/>
    </row>
    <row r="866" spans="16:17" ht="31.5" customHeight="1">
      <c r="P866" s="9"/>
      <c r="Q866" s="9"/>
    </row>
    <row r="867" spans="16:17" ht="31.5" customHeight="1">
      <c r="P867" s="9"/>
      <c r="Q867" s="9"/>
    </row>
    <row r="868" spans="16:17" ht="31.5" customHeight="1">
      <c r="P868" s="9"/>
      <c r="Q868" s="9"/>
    </row>
    <row r="869" spans="16:17" ht="31.5" customHeight="1">
      <c r="P869" s="9"/>
      <c r="Q869" s="9"/>
    </row>
    <row r="870" spans="16:17" ht="31.5" customHeight="1">
      <c r="P870" s="9"/>
      <c r="Q870" s="9"/>
    </row>
    <row r="871" spans="16:17" ht="31.5" customHeight="1">
      <c r="P871" s="9"/>
      <c r="Q871" s="9"/>
    </row>
    <row r="872" spans="16:17" ht="31.5" customHeight="1">
      <c r="P872" s="9"/>
      <c r="Q872" s="9"/>
    </row>
    <row r="873" spans="16:17" ht="31.5" customHeight="1">
      <c r="P873" s="9"/>
      <c r="Q873" s="9"/>
    </row>
    <row r="874" spans="16:17" ht="31.5" customHeight="1">
      <c r="P874" s="9"/>
      <c r="Q874" s="9"/>
    </row>
    <row r="875" spans="16:17" ht="31.5" customHeight="1">
      <c r="P875" s="9"/>
      <c r="Q875" s="9"/>
    </row>
    <row r="876" spans="16:17" ht="31.5" customHeight="1">
      <c r="P876" s="9"/>
      <c r="Q876" s="9"/>
    </row>
    <row r="877" spans="16:17" ht="31.5" customHeight="1">
      <c r="P877" s="9"/>
      <c r="Q877" s="9"/>
    </row>
    <row r="878" spans="16:17" ht="31.5" customHeight="1">
      <c r="P878" s="9"/>
      <c r="Q878" s="9"/>
    </row>
    <row r="879" spans="16:17" ht="31.5" customHeight="1">
      <c r="P879" s="9"/>
      <c r="Q879" s="9"/>
    </row>
    <row r="880" spans="16:17" ht="31.5" customHeight="1">
      <c r="P880" s="9"/>
      <c r="Q880" s="9"/>
    </row>
    <row r="881" spans="16:17" ht="31.5" customHeight="1">
      <c r="P881" s="9"/>
      <c r="Q881" s="9"/>
    </row>
    <row r="882" spans="16:17" ht="31.5" customHeight="1">
      <c r="P882" s="9"/>
      <c r="Q882" s="9"/>
    </row>
    <row r="883" spans="16:17" ht="31.5" customHeight="1">
      <c r="P883" s="9"/>
      <c r="Q883" s="9"/>
    </row>
    <row r="884" spans="16:17" ht="31.5" customHeight="1">
      <c r="P884" s="9"/>
      <c r="Q884" s="9"/>
    </row>
    <row r="885" spans="16:17" ht="31.5" customHeight="1">
      <c r="P885" s="9"/>
      <c r="Q885" s="9"/>
    </row>
    <row r="886" spans="16:17" ht="31.5" customHeight="1">
      <c r="P886" s="9"/>
      <c r="Q886" s="9"/>
    </row>
    <row r="887" spans="16:17" ht="31.5" customHeight="1">
      <c r="P887" s="9"/>
      <c r="Q887" s="9"/>
    </row>
    <row r="888" spans="16:17" ht="31.5" customHeight="1">
      <c r="P888" s="9"/>
      <c r="Q888" s="9"/>
    </row>
    <row r="889" spans="16:17" ht="31.5" customHeight="1">
      <c r="P889" s="9"/>
      <c r="Q889" s="9"/>
    </row>
    <row r="890" spans="16:17" ht="31.5" customHeight="1">
      <c r="P890" s="9"/>
      <c r="Q890" s="9"/>
    </row>
    <row r="891" spans="16:17" ht="31.5" customHeight="1">
      <c r="P891" s="9"/>
      <c r="Q891" s="9"/>
    </row>
  </sheetData>
  <mergeCells count="16">
    <mergeCell ref="J1:R1"/>
    <mergeCell ref="B6:I6"/>
    <mergeCell ref="K6:K8"/>
    <mergeCell ref="L6:O7"/>
    <mergeCell ref="B7:B8"/>
    <mergeCell ref="C7:G7"/>
    <mergeCell ref="H7:I7"/>
    <mergeCell ref="J6:J8"/>
    <mergeCell ref="A4:T4"/>
    <mergeCell ref="P6:P8"/>
    <mergeCell ref="Q6:Q8"/>
    <mergeCell ref="R6:T6"/>
    <mergeCell ref="R7:R8"/>
    <mergeCell ref="S7:S8"/>
    <mergeCell ref="T7:T8"/>
    <mergeCell ref="A6:A8"/>
  </mergeCells>
  <phoneticPr fontId="0" type="noConversion"/>
  <printOptions horizontalCentered="1"/>
  <pageMargins left="0" right="0.23622047244094491" top="0.27559055118110237" bottom="0.19685039370078741" header="0.15748031496062992" footer="0.15748031496062992"/>
  <pageSetup paperSize="9" scale="65" fitToHeight="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Карточка учета доходов</vt:lpstr>
      <vt:lpstr>'Карточка учета доходов'!Заголовки_для_печати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22503</dc:creator>
  <cp:lastModifiedBy>Руководитель</cp:lastModifiedBy>
  <cp:lastPrinted>2016-10-27T07:44:03Z</cp:lastPrinted>
  <dcterms:created xsi:type="dcterms:W3CDTF">2004-11-03T13:02:58Z</dcterms:created>
  <dcterms:modified xsi:type="dcterms:W3CDTF">2016-11-11T01:30:47Z</dcterms:modified>
</cp:coreProperties>
</file>